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checkCompatibility="1" defaultThemeVersion="124226"/>
  <mc:AlternateContent xmlns:mc="http://schemas.openxmlformats.org/markup-compatibility/2006">
    <mc:Choice Requires="x15">
      <x15ac:absPath xmlns:x15ac="http://schemas.microsoft.com/office/spreadsheetml/2010/11/ac" url="Z:\KONKURSAI\Santaros klinikos\2022-05-31\"/>
    </mc:Choice>
  </mc:AlternateContent>
  <xr:revisionPtr revIDLastSave="0" documentId="13_ncr:1_{24505063-6077-4D8A-AD94-161E3DA77B84}" xr6:coauthVersionLast="47" xr6:coauthVersionMax="47" xr10:uidLastSave="{00000000-0000-0000-0000-000000000000}"/>
  <bookViews>
    <workbookView xWindow="-120" yWindow="-120" windowWidth="29040" windowHeight="15720" tabRatio="975" xr2:uid="{00000000-000D-0000-FFFF-FFFF00000000}"/>
  </bookViews>
  <sheets>
    <sheet name="Specifikacija" sheetId="5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97" i="56" l="1"/>
  <c r="J96" i="56"/>
  <c r="J86" i="56"/>
  <c r="J77" i="56"/>
  <c r="J73" i="56"/>
  <c r="J72" i="56"/>
  <c r="J71" i="56"/>
  <c r="J65" i="56"/>
  <c r="J63" i="56"/>
  <c r="J60" i="56"/>
  <c r="J57" i="56"/>
  <c r="J52" i="56"/>
  <c r="J51" i="56"/>
  <c r="J50" i="56"/>
  <c r="J45" i="56"/>
  <c r="J42" i="56"/>
  <c r="J40" i="56"/>
  <c r="J37" i="56"/>
  <c r="J36" i="56"/>
  <c r="J35" i="56"/>
  <c r="J14" i="56"/>
  <c r="J15" i="56"/>
  <c r="J16" i="56"/>
  <c r="J17" i="56"/>
  <c r="J18" i="56"/>
  <c r="J19" i="56"/>
  <c r="J20" i="56"/>
  <c r="J21" i="56"/>
  <c r="J22" i="56"/>
  <c r="J23" i="56"/>
  <c r="J24" i="56"/>
  <c r="J25" i="56"/>
  <c r="J28" i="56"/>
  <c r="J13" i="56"/>
  <c r="I108" i="56"/>
  <c r="H97" i="56"/>
  <c r="H96" i="56"/>
  <c r="I97" i="56"/>
  <c r="I96" i="56"/>
  <c r="I86" i="56"/>
  <c r="H86" i="56"/>
  <c r="I77" i="56"/>
  <c r="H77" i="56"/>
  <c r="I73" i="56"/>
  <c r="H73" i="56"/>
  <c r="I72" i="56"/>
  <c r="H72" i="56"/>
  <c r="I71" i="56"/>
  <c r="H71" i="56"/>
  <c r="I65" i="56"/>
  <c r="H65" i="56"/>
  <c r="I57" i="56"/>
  <c r="H57" i="56"/>
  <c r="I63" i="56"/>
  <c r="H63" i="56"/>
  <c r="I60" i="56"/>
  <c r="H60" i="56"/>
  <c r="I52" i="56"/>
  <c r="H52" i="56"/>
  <c r="I51" i="56"/>
  <c r="H51" i="56"/>
  <c r="I50" i="56"/>
  <c r="H50" i="56"/>
  <c r="I45" i="56"/>
  <c r="H45" i="56"/>
  <c r="I42" i="56"/>
  <c r="H42" i="56"/>
  <c r="I40" i="56"/>
  <c r="H40" i="56"/>
  <c r="H36" i="56"/>
  <c r="I36" i="56"/>
  <c r="I37" i="56"/>
  <c r="H37" i="56"/>
  <c r="I35" i="56"/>
  <c r="H35" i="56"/>
  <c r="I28" i="56"/>
  <c r="H28" i="56"/>
  <c r="I25" i="56"/>
  <c r="H25" i="56"/>
  <c r="H24" i="56"/>
  <c r="I24" i="56"/>
  <c r="I22" i="56"/>
  <c r="I23" i="56"/>
  <c r="H22" i="56"/>
  <c r="H23" i="56"/>
  <c r="H21" i="56"/>
  <c r="I21" i="56"/>
  <c r="H20" i="56"/>
  <c r="I20" i="56"/>
  <c r="I19" i="56"/>
  <c r="H19" i="56"/>
  <c r="H18" i="56"/>
  <c r="I18" i="56"/>
  <c r="I17" i="56"/>
  <c r="H17" i="56"/>
  <c r="I16" i="56"/>
  <c r="H16" i="56"/>
  <c r="I15" i="56"/>
  <c r="H15" i="56"/>
  <c r="H14" i="56"/>
  <c r="I14" i="56"/>
  <c r="I13" i="56"/>
  <c r="H13" i="56"/>
  <c r="J108" i="56" l="1"/>
</calcChain>
</file>

<file path=xl/sharedStrings.xml><?xml version="1.0" encoding="utf-8"?>
<sst xmlns="http://schemas.openxmlformats.org/spreadsheetml/2006/main" count="361" uniqueCount="266">
  <si>
    <t>Bendrinis pavadinimas</t>
  </si>
  <si>
    <t>Forma, stiprumas</t>
  </si>
  <si>
    <t>tab. 25mg</t>
  </si>
  <si>
    <t>tab. 150mg</t>
  </si>
  <si>
    <t>Pirkimo dalies Nr.</t>
  </si>
  <si>
    <t>Mato  vnt.</t>
  </si>
  <si>
    <t>tab. 10 mg</t>
  </si>
  <si>
    <t>Lactobacillus rhamnosus/Lactobacillus acidophillus/Lactobacillus delbueckii ssp.bulgaricus/Streptococcus thermophilus</t>
  </si>
  <si>
    <t>tab. 100 mg</t>
  </si>
  <si>
    <t>inj. 1000 mg</t>
  </si>
  <si>
    <t>inj. 200 mg</t>
  </si>
  <si>
    <t>inj. 500 mg</t>
  </si>
  <si>
    <t>tab. 5 mg</t>
  </si>
  <si>
    <t>tab. 250 mg</t>
  </si>
  <si>
    <t xml:space="preserve">inj. 1000 mg/ 500 mg </t>
  </si>
  <si>
    <t xml:space="preserve">inj. 2000 mg/ 1000 mg </t>
  </si>
  <si>
    <t xml:space="preserve">inj. 50 mg </t>
  </si>
  <si>
    <t xml:space="preserve">inj. 20 mg </t>
  </si>
  <si>
    <t>inj. 0,25mg/ml 2 ml</t>
  </si>
  <si>
    <t>inj. 400 mg/ml 10 ml</t>
  </si>
  <si>
    <t>tab. 500 mg</t>
  </si>
  <si>
    <t>inj. 10 mg/ ml 2 ml</t>
  </si>
  <si>
    <t xml:space="preserve">inj. 20 mg/ml 2 ml </t>
  </si>
  <si>
    <t xml:space="preserve">inj.1500VV/ml </t>
  </si>
  <si>
    <t>tab. 60mg</t>
  </si>
  <si>
    <t xml:space="preserve">inj. 2400000UI </t>
  </si>
  <si>
    <t>tepalas 1mg/g</t>
  </si>
  <si>
    <t>tab. 12,5mg</t>
  </si>
  <si>
    <t>tab. 100mg, fas. ne didesnė negu 100 tab.</t>
  </si>
  <si>
    <t>inj. 100mg intratekalinėms injekcijoms</t>
  </si>
  <si>
    <t>užtaisas</t>
  </si>
  <si>
    <t>PVM tarifas</t>
  </si>
  <si>
    <t>tabletė</t>
  </si>
  <si>
    <t>ampulė</t>
  </si>
  <si>
    <t>Aktyvinta anglis</t>
  </si>
  <si>
    <t>buteliukas</t>
  </si>
  <si>
    <t>kapsulė</t>
  </si>
  <si>
    <t>Amfotericinas B</t>
  </si>
  <si>
    <t>Ampicilinas+ Sulbaktamas</t>
  </si>
  <si>
    <t>Benzatinpenicilinas</t>
  </si>
  <si>
    <t>mililitras</t>
  </si>
  <si>
    <t>Ciklosporinas</t>
  </si>
  <si>
    <t>Cinko hialuronatas</t>
  </si>
  <si>
    <t>tūbelė</t>
  </si>
  <si>
    <t>Citarabinas</t>
  </si>
  <si>
    <t>Daunorubicinas</t>
  </si>
  <si>
    <t>gramas</t>
  </si>
  <si>
    <t>talpyklė</t>
  </si>
  <si>
    <t>Diazepamas</t>
  </si>
  <si>
    <t>Digoksinas</t>
  </si>
  <si>
    <t>Fenilefrinas</t>
  </si>
  <si>
    <t xml:space="preserve">lašai akims 100 mg/ml </t>
  </si>
  <si>
    <t>Fenobarbitalis</t>
  </si>
  <si>
    <t>Gancikloviras</t>
  </si>
  <si>
    <t>Gliukozė</t>
  </si>
  <si>
    <t>Hidrokortizono butiratas</t>
  </si>
  <si>
    <t>Imunoglobulinas nuo stabligės arklių (Antitetaninis serumas)</t>
  </si>
  <si>
    <t>Izoniazidas</t>
  </si>
  <si>
    <t>Kafeino citratas</t>
  </si>
  <si>
    <t>Kaptoprilis</t>
  </si>
  <si>
    <t>paketėlis</t>
  </si>
  <si>
    <t>kaps. 10,46mg/ 0,69mg/ 0,62mg /0,3mg (2mlrd KSV)</t>
  </si>
  <si>
    <t>Levamizolis</t>
  </si>
  <si>
    <t>Mentolio tirpalas izovalerijonų rūgšties mentilo esteryje</t>
  </si>
  <si>
    <t>Metotreksatas</t>
  </si>
  <si>
    <t>inj.  į/r, į/v, į/a, į povoratinklinę ertmę arba intraventrikuliariai 500mg</t>
  </si>
  <si>
    <t>Polidokanolis (Lauromakrogolis)</t>
  </si>
  <si>
    <t>Rifampicinas</t>
  </si>
  <si>
    <t>Streptomicinas</t>
  </si>
  <si>
    <t>Zidovudinas</t>
  </si>
  <si>
    <t>inj. 10mg/ml 20 ml</t>
  </si>
  <si>
    <t>flakonas</t>
  </si>
  <si>
    <t>Defibrotidas</t>
  </si>
  <si>
    <t>Labetalolis</t>
  </si>
  <si>
    <t>Levosimendanas</t>
  </si>
  <si>
    <t>inj. 2,5 mg/ml 5 ml</t>
  </si>
  <si>
    <t>kaps. 100 mg</t>
  </si>
  <si>
    <t>kaps. 50 mg</t>
  </si>
  <si>
    <t>kaps. 25 mg</t>
  </si>
  <si>
    <t>Chinidino gliukonatas</t>
  </si>
  <si>
    <t>inj. į veną 80 mg/ml 10 ml</t>
  </si>
  <si>
    <t>Adenozinas</t>
  </si>
  <si>
    <t xml:space="preserve">inj. į/v 6mg/2ml </t>
  </si>
  <si>
    <t>Amoxicillinum</t>
  </si>
  <si>
    <t xml:space="preserve">inj. į/v 500mg  </t>
  </si>
  <si>
    <t>Atomoksetinas</t>
  </si>
  <si>
    <t>Chlorheksidinas</t>
  </si>
  <si>
    <t>tirpalas praplovimams, sterilus 0,2mg/ml 1000 ml</t>
  </si>
  <si>
    <t>pakuotė</t>
  </si>
  <si>
    <t>Ciklosporinas (siūlyti vieno gamintojo)</t>
  </si>
  <si>
    <t xml:space="preserve">rekt.tirp. 10 mg 2,5 ml </t>
  </si>
  <si>
    <t>rektalinė tūbelė</t>
  </si>
  <si>
    <t xml:space="preserve">rekt.tirp. 5 mg 2,5 ml </t>
  </si>
  <si>
    <t>Euphrasia officinalis D5/Cochlearia officinalis D5/Pilocarpus D5/Echinacea D5 (Oculoheel)</t>
  </si>
  <si>
    <t>Fomepizolis</t>
  </si>
  <si>
    <t>inj. 5mg/ml  20ml</t>
  </si>
  <si>
    <t>Gestodenas/ Etinilestradiolis</t>
  </si>
  <si>
    <t>tab. 0,075mg/0,02mg</t>
  </si>
  <si>
    <t>Kalio jodidas</t>
  </si>
  <si>
    <t xml:space="preserve">lašai akims 20mg/ml </t>
  </si>
  <si>
    <t>Klobazamas</t>
  </si>
  <si>
    <t>L-arginino hidrochloridas</t>
  </si>
  <si>
    <t xml:space="preserve">inj. 210mg/ml-20ml </t>
  </si>
  <si>
    <t>L-karnitinas</t>
  </si>
  <si>
    <t xml:space="preserve">inj.į/v 200mg/ml 5ml </t>
  </si>
  <si>
    <t xml:space="preserve">geriam. tirpalas 1g/amp. </t>
  </si>
  <si>
    <r>
      <t xml:space="preserve">inj. į/v., intratekaliai 10 mg /ne daugiau kaip </t>
    </r>
    <r>
      <rPr>
        <b/>
        <sz val="11"/>
        <rFont val="Times New Roman"/>
        <family val="1"/>
        <charset val="186"/>
      </rPr>
      <t>1ml</t>
    </r>
  </si>
  <si>
    <t>Mometazono furoatas</t>
  </si>
  <si>
    <t xml:space="preserve">kremas 1mg/g </t>
  </si>
  <si>
    <t>Natūralus surfaktantas</t>
  </si>
  <si>
    <t>į trachėją ar bronchus lašinama susp. 120mg</t>
  </si>
  <si>
    <t>Negyvų bakterijų (Escherichia coli, konservuotos skystu fenoliu) vandeninė suspensija</t>
  </si>
  <si>
    <t xml:space="preserve">tepalas 166,7mg (330 mlj/maks. 3,3mg)/g </t>
  </si>
  <si>
    <t>Neutraliu tepalu impregnuoti veido ertmių tamponai</t>
  </si>
  <si>
    <t>2cmx5m (Tampograss tipo arba analogiškas)</t>
  </si>
  <si>
    <t>dėžutė</t>
  </si>
  <si>
    <t>Retinolio acetatas</t>
  </si>
  <si>
    <t>Specialios medicininės paskirties maisto produktas kūdikiams be proteinų</t>
  </si>
  <si>
    <t>milteliai be proteinų,  (Basic-p tipo arba analogiškas)</t>
  </si>
  <si>
    <t>Spiramicinas</t>
  </si>
  <si>
    <t>tab. 3 mln.TV</t>
  </si>
  <si>
    <t>Stiripentolis</t>
  </si>
  <si>
    <t>Streptokinazė</t>
  </si>
  <si>
    <t xml:space="preserve">inf. 250000TV </t>
  </si>
  <si>
    <t>Šaltalankių aliejus</t>
  </si>
  <si>
    <t>aliejus, ne mažiau  180mg% karotinoidų</t>
  </si>
  <si>
    <t>Takrolimuzas</t>
  </si>
  <si>
    <t>Tokoferolio acetatas</t>
  </si>
  <si>
    <t>Tuberkulinas</t>
  </si>
  <si>
    <t xml:space="preserve">inj. 2VV/0,1ml 1,5ml </t>
  </si>
  <si>
    <t>Vit.A/Vit.D/Omega-3 riebalų rūgštys</t>
  </si>
  <si>
    <t>Žmogaus imunoglobulinas nuo vėjaraupių</t>
  </si>
  <si>
    <t>inj. 25IU/ml 5ml</t>
  </si>
  <si>
    <t>pailg.atpalaid.tab. 4 mg</t>
  </si>
  <si>
    <t>pailg.atpalaid.tab. 1 mg</t>
  </si>
  <si>
    <t>pailg.atpalaid.tab. 0,75 mg</t>
  </si>
  <si>
    <t>Merkaptopurinas</t>
  </si>
  <si>
    <t>ger.susp. 20mg/ml</t>
  </si>
  <si>
    <t>inj. 1000mg</t>
  </si>
  <si>
    <t>Botulino toksinas A tipo</t>
  </si>
  <si>
    <t>ampulė arba buteliukas</t>
  </si>
  <si>
    <t>Tiopentalis</t>
  </si>
  <si>
    <t>ger. susp. 100 mg/ml 50 ml</t>
  </si>
  <si>
    <t>Lactobacillus helveticus, Lactobacillus rhamnosus, Bifidobacterium longum ir Saccharomyces boulardii mielės.</t>
  </si>
  <si>
    <t>Specialios medicininės paskirties mitybos mišinys, turintis išrūgų baltymų, angliavandenių, riebalų</t>
  </si>
  <si>
    <t>Sudėty turi būti daug vidutinės grandinės trigliceridų (MCT) ir mažai ilgos grandinės trigliceridų (LCT), vitaminų, mineralų, mikroelementų ir ilgų grandinių polinesočiųjų riebalų rūgščių. Skirtas nuolatiniam naujagimių ir vaikų iki 10 m., sergančių  ilgų grandinių riebalų rūgščių oksidacijos sutrikimais, riebalų malabsorbcija ir sutrikimais, kai reikalingas dietinis gydymas, naudojant didelę MCT ir mažą LCT formulę nuo gimimo, 400 g. "Lipistart®" tipo arba lygiavertis.</t>
  </si>
  <si>
    <t>Specialios medicininės paskirties aminorūgštis valinas</t>
  </si>
  <si>
    <t>Aminorūgštis valinas milteliais angliavandenių bazėje, naudojamas dietiniam paveldimų aminorūgščių metabolizmo ligų gydymui, skiriamas nuo gimimo, bekvapis, 100g</t>
  </si>
  <si>
    <t>Vienkartinių dozių aminorūgštis valinas milteliais angliavandenių bazėje, naudojamas dietiniam paveldimų aminorūgščių metabolizmo ligų gydymui, skiriamas nuo gimimo. Bekvapis. Paketėlyje - 4 g miltelių. "Valine50" tipo arba lygiavertis.</t>
  </si>
  <si>
    <t>kaps. 5 mlrd (5,0 x 109)
(Salutil tipo arba analogiškas)</t>
  </si>
  <si>
    <t>Laktazės fermentai</t>
  </si>
  <si>
    <t>lašai kūdikiams (Colief Infant drops tipo arba analogiški)</t>
  </si>
  <si>
    <t>Cefazolinas</t>
  </si>
  <si>
    <t>Tiamazolas</t>
  </si>
  <si>
    <t>Hidroksietilo krakmolai</t>
  </si>
  <si>
    <t>inf. 60g/1000ml 500ml</t>
  </si>
  <si>
    <t>lašai akims 110,7 mg/110,7 mg/110,7 mg/110,7 mg/0,45 ml (Oculoheel tipo arba analogiškas)</t>
  </si>
  <si>
    <t>Kalcis/Cholekalciferolis</t>
  </si>
  <si>
    <t>tab. 500mg/200TV</t>
  </si>
  <si>
    <t xml:space="preserve">inj.i/v, per os 10mg/ml 1ml </t>
  </si>
  <si>
    <t>inj. 600 mg</t>
  </si>
  <si>
    <t>Mesalazinas</t>
  </si>
  <si>
    <t>Multivitaminai su mineralais 1-6 metų amžiaus vaikams</t>
  </si>
  <si>
    <t xml:space="preserve">sirupas </t>
  </si>
  <si>
    <t xml:space="preserve">Koncentruotas burnos gelis </t>
  </si>
  <si>
    <t>gelis burnos ertmei 15ml (Gelclair tipo arba analogiškas)</t>
  </si>
  <si>
    <t>Cefiderokolas</t>
  </si>
  <si>
    <t>Brolucizumabas</t>
  </si>
  <si>
    <t>užpildytas švirkštas</t>
  </si>
  <si>
    <t xml:space="preserve">inj. 120 mg/ml 0,165ml į stiklakūnį </t>
  </si>
  <si>
    <t>inj. 200 V</t>
  </si>
  <si>
    <t>Specialios medicininės paskirties produktai</t>
  </si>
  <si>
    <t>VšĮ VILNIAUS UNIVERSITETO LIGONINĖ SANTAROS KLINIKOS</t>
  </si>
  <si>
    <t xml:space="preserve">1. Siūlomi vaistiniai preparatai turi būti registruoti Lietuvos Respublikos vaistinių preparatų registre, Bendrijos vaistinių preparatų registre ar įrašyti į Lygiagrečiai importuojamų vaistinių preparatų sąrašą. Tais atvejais, kai  techninėje specifikacijoje nurodyti vaistiniai preparatai nėra įtraukti į Lietuvos Respublikos vaistinių preparatų registrą, Bendrijos vaistinių preparatų registrą ar Lygiagrečiai importuojamų vaistinių preparatų sąrašą, gali būti siūlomi vaistiniai preparatai, registruoti bent vienoje EEE valstybėje ar gamintojo šalyje kaip vardiniai vaistiniai preparatai, pateikiant vaisto registraciją patvirtinantį dokumentą ir pakuotės lapelį. </t>
  </si>
  <si>
    <t>2. Saugaus naudojimo užtikrinimui injekciniai vaistai turi būti siūlomi OPC (ISO 9187-2:2010) ar CBR (ISO 9187-1:2010 ) tipų  ampulėse. Pasiūlymai, neatitinkantys šio reikalavimo  bus vertinami tik tuo atveju, jei pirkimo daliai  nebus pateikta nei vieno šių kriterijų atitinkančio pasiūlymo.</t>
  </si>
  <si>
    <t>3.  Registracijos sąlygų neatitinkantys imuniniai ir (ar) kraujo vaistiniai preparatai gali būti tiekiami rinkai, tik kai atitinka Lietuvos Respublikos farmacijos įstatymo 15 straipsnio 9 dalyje ir 17 straipsnio 12 dalies 3 punkte nustatytus reikalavimus.</t>
  </si>
  <si>
    <t>4. Tiekėjas privalo turėti teisę verstis vaistų prekyba. Atsižvelgiant į tai, kad VVKT vaistinių preparatų informacinės sistemos „VAPRIS“ licencijavimo posistemės duomenų bazės duomenys apie išduotas licencijas prieinami viešai, perkančioji organizacija didmeninio platinimo licencijos pateikti nereikalauja.</t>
  </si>
  <si>
    <r>
      <rPr>
        <sz val="11"/>
        <rFont val="Times New Roman"/>
        <family val="1"/>
        <charset val="186"/>
      </rPr>
      <t>5.</t>
    </r>
    <r>
      <rPr>
        <sz val="11"/>
        <rFont val="Times New Roman1"/>
        <charset val="186"/>
      </rPr>
      <t xml:space="preserve"> </t>
    </r>
    <r>
      <rPr>
        <sz val="11"/>
        <rFont val="Times New Roman"/>
        <family val="1"/>
        <charset val="186"/>
      </rPr>
      <t>Prekių, kurių kaina iki 3,00 Eur, vieneto įkainis pateikiamame pasiūlyme turi būti pateikiamas suapvalintas pagal aritmetikos taisykles iki dešimt tūkstantųjų (keturi skaičiai po kablelio) skaičiaus dalių. Prekių, kurių kaina virš 3,00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r>
  </si>
  <si>
    <t>Firminis prekės pavadinimas, siūloma pakuotė, gamintojas</t>
  </si>
  <si>
    <t>Vaisto registr. Nr. LR, EU VPR ar LI sąraše. Vardiniam VP - reg.Nr. EEE valstybėje ar gamintojo šalyje</t>
  </si>
  <si>
    <t>skrandyje neirios tabletės 500 mg, tinkančios ir vaikams iki 6 metų</t>
  </si>
  <si>
    <t>aliejiniai žuvų taukai</t>
  </si>
  <si>
    <t xml:space="preserve">geriami lašai 300mg/ml </t>
  </si>
  <si>
    <t>gelis 2mg /ml  15 ml (Curiosin tipo arba analogiškas)</t>
  </si>
  <si>
    <t xml:space="preserve">aliejinis tirpalas 34,4mg/ml </t>
  </si>
  <si>
    <t>Takrolimuzas (siūlyti vieno gamintojo)</t>
  </si>
  <si>
    <t>Bario sulfatas</t>
  </si>
  <si>
    <t>milteliai rentgenologiniam tyrimui 1000g</t>
  </si>
  <si>
    <t>Maksimalus kiekis</t>
  </si>
  <si>
    <t>Vnt. įkainis be PVM, Eur</t>
  </si>
  <si>
    <t>Vnt. įkainis su PVM, Eur</t>
  </si>
  <si>
    <t>Suma be PVM, Eur</t>
  </si>
  <si>
    <t>Suma su PVM, Eur</t>
  </si>
  <si>
    <t>1 SPS priedas</t>
  </si>
  <si>
    <t>ATVIRAS KONKURSAS "VAISTINIAI PREPARATAI IR SPECIALIOS MEDICININĖS PASKIRTIES PRODUKTAI BEI MIŠINIAI ENTERINEI MITYBOS TEAPIJAI (4292, 4294)</t>
  </si>
  <si>
    <t>17.1</t>
  </si>
  <si>
    <t>17.2</t>
  </si>
  <si>
    <t>17.3</t>
  </si>
  <si>
    <t>Viso 17 pirkimo dalies kaina, Eur:</t>
  </si>
  <si>
    <t>62.1</t>
  </si>
  <si>
    <t>62.2</t>
  </si>
  <si>
    <t>62.3</t>
  </si>
  <si>
    <t>Viso 62 pirkimo dalies kaina, Eur:</t>
  </si>
  <si>
    <t>Vardinis</t>
  </si>
  <si>
    <t xml:space="preserve">Vardinis, Licencijos Nr.1848  </t>
  </si>
  <si>
    <r>
      <t xml:space="preserve">Vardinis, Licencijos Nr.1147, </t>
    </r>
    <r>
      <rPr>
        <sz val="11"/>
        <rFont val="Times New Roman"/>
        <family val="1"/>
        <charset val="186"/>
      </rPr>
      <t>Lapelis pridedamas</t>
    </r>
  </si>
  <si>
    <t>Adenoz 6mg/2ml amp. N1, Celon Lab.</t>
  </si>
  <si>
    <t xml:space="preserve">Phoricin-O ger.susp. 100mg/ml 50ml N1, Chandra 
</t>
  </si>
  <si>
    <t>Amoxicillin inj 500mg N1, Flagship</t>
  </si>
  <si>
    <t>Ampicillin &amp; Sulbactam 1,5g for inj. N25, RemDcion</t>
  </si>
  <si>
    <t>Ampicillin &amp; Sulbactam 3g for inj. N16, RemDcion</t>
  </si>
  <si>
    <t>Vardinis, Licencijos Nr.99</t>
  </si>
  <si>
    <t>FIXATOM 60mg caps. N28, Celtis Sovereign</t>
  </si>
  <si>
    <t>FIXATOM 25mg caps. N28, Celtis Sovereign</t>
  </si>
  <si>
    <r>
      <rPr>
        <sz val="11"/>
        <color rgb="FFFF0000"/>
        <rFont val="Times New Roman"/>
        <family val="1"/>
        <charset val="186"/>
      </rPr>
      <t>Vardinis</t>
    </r>
    <r>
      <rPr>
        <sz val="11"/>
        <color theme="1"/>
        <rFont val="Times New Roman"/>
        <family val="1"/>
        <charset val="186"/>
      </rPr>
      <t>, Lapelis pridedamas</t>
    </r>
  </si>
  <si>
    <r>
      <t>Vardinis,</t>
    </r>
    <r>
      <rPr>
        <sz val="11"/>
        <rFont val="Times New Roman"/>
        <family val="1"/>
        <charset val="186"/>
      </rPr>
      <t xml:space="preserve"> Specif. ir GMP pridedama</t>
    </r>
  </si>
  <si>
    <t>Barium Sulfate (British Pharmacopea) 1000g pak. N1, Anmol Chemicals</t>
  </si>
  <si>
    <r>
      <rPr>
        <sz val="11"/>
        <color rgb="FFFF0000"/>
        <rFont val="Times New Roman"/>
        <family val="1"/>
        <charset val="186"/>
      </rPr>
      <t>Vardinis</t>
    </r>
    <r>
      <rPr>
        <sz val="11"/>
        <color theme="1"/>
        <rFont val="Times New Roman"/>
        <family val="1"/>
        <charset val="186"/>
      </rPr>
      <t>, Turkijos reg.nr. 6654/8563</t>
    </r>
  </si>
  <si>
    <t>DEPOSILIN 2.400.000 IU but. N1, ULAGAY</t>
  </si>
  <si>
    <t>Botulax 200IU flac.N1, Hugel</t>
  </si>
  <si>
    <t>EU/1/19/1417/001</t>
  </si>
  <si>
    <t>Beovu inj. 120 mg/ml 0,165ml N1, Novartis</t>
  </si>
  <si>
    <t>Cefazolin Dr. Eberth 1g pulv. inj./inf. N10, Eberth</t>
  </si>
  <si>
    <t>EU/1/20/1434/001</t>
  </si>
  <si>
    <t xml:space="preserve">Fetcroja 1g milteliai infuzinio tirpalo koncentratui N10, Shionogi </t>
  </si>
  <si>
    <t>Cyclosporine 50mg/ml inj N1, Kwality</t>
  </si>
  <si>
    <t>Vardinis, Licencijos Nr.1412</t>
  </si>
  <si>
    <t>EU/1/13/878/001</t>
  </si>
  <si>
    <t>Vardinis, Licencijos Nr.903</t>
  </si>
  <si>
    <r>
      <t>Vardinis,</t>
    </r>
    <r>
      <rPr>
        <sz val="11"/>
        <rFont val="Times New Roman"/>
        <family val="1"/>
        <charset val="186"/>
      </rPr>
      <t xml:space="preserve"> Bulgarijos reg. Nr.456/002/3</t>
    </r>
  </si>
  <si>
    <t>Cytalon 100mg/ml 1ml inj. vial N1, Celon Labs.</t>
  </si>
  <si>
    <t>Defitelio 80 mg/ml 2,5 ml N10, Gentium</t>
  </si>
  <si>
    <t>Dauneon 20mg for inj. vial N1, Neon Laboratories</t>
  </si>
  <si>
    <t>Dixin 0,5mg/2ml injekc.tirpalas N10, Samarth</t>
  </si>
  <si>
    <t>Phenylephrin Vision akių lašai 100 mg/ml 5ml N1, Antibiotic</t>
  </si>
  <si>
    <t>Ganciclovir 500mg vial N1, Kwality</t>
  </si>
  <si>
    <t>Tetanus Antitoxin 1500 IU/ml 1ml N10, Premium Serums and Vaccines</t>
  </si>
  <si>
    <t>Vardinis, Licencijos Nr.86</t>
  </si>
  <si>
    <t>Solonex 100mg tab. N100, Macleods Lab.</t>
  </si>
  <si>
    <t>Caffeine citrate inj. 10mg/ml 1ml N10, SWISS Exports</t>
  </si>
  <si>
    <t>EU/1/11/727/001</t>
  </si>
  <si>
    <t>Xaluprine 20mg/ml geriamoji susp. 100ml N1, Nova Laboratories Ireland Limited</t>
  </si>
  <si>
    <t>Levosimed inj. 12.5mg N1, Samarth</t>
  </si>
  <si>
    <t>Labigest 100mg tab. N100, Steris Healthcares</t>
  </si>
  <si>
    <t>Methotrex 500mg flac N1, RMPL</t>
  </si>
  <si>
    <t>AETHOXYSKLEROL 1% 2ml amp. N5, Assos (Germany</t>
  </si>
  <si>
    <t>AETHOXYSKLEROL 2% 2ml amp. N5, Assos (Germany)</t>
  </si>
  <si>
    <t>EREMFAT I.V. 600mg pulv. for sol. for inj. N1, Esteve</t>
  </si>
  <si>
    <t>Vardinis, Licencijos Nr.132</t>
  </si>
  <si>
    <t>Ambistryn-S 1g powder for inj. N1, Abbott</t>
  </si>
  <si>
    <t>Thiosol Sodium 1g inj. N25, Neon Laboratories</t>
  </si>
  <si>
    <t>Lacto Lifeon caps. N60, Biovencer</t>
  </si>
  <si>
    <t xml:space="preserve">Lactase enzyme  15ml but.N1, Biovencer </t>
  </si>
  <si>
    <t>Vardinis, Licencijos Nr.1425</t>
  </si>
  <si>
    <t>Vardinis, Licencijos Nr.1659</t>
  </si>
  <si>
    <r>
      <rPr>
        <sz val="11"/>
        <color rgb="FFFF0000"/>
        <rFont val="Times New Roman"/>
        <family val="1"/>
        <charset val="186"/>
      </rPr>
      <t>Vardinis, Licencijos Nr. 945</t>
    </r>
    <r>
      <rPr>
        <sz val="11"/>
        <color theme="1"/>
        <rFont val="Times New Roman"/>
        <family val="1"/>
        <charset val="186"/>
      </rPr>
      <t>, Lapelis pridedamas</t>
    </r>
  </si>
  <si>
    <r>
      <t xml:space="preserve">Vardinis, </t>
    </r>
    <r>
      <rPr>
        <sz val="11"/>
        <rFont val="Times New Roman"/>
        <family val="1"/>
        <charset val="186"/>
      </rPr>
      <t>Vokietijos reg. Nr. 2201405</t>
    </r>
  </si>
  <si>
    <r>
      <t xml:space="preserve">Vardinis, </t>
    </r>
    <r>
      <rPr>
        <sz val="11"/>
        <rFont val="Times New Roman"/>
        <family val="1"/>
        <charset val="186"/>
      </rPr>
      <t>Vokietijos reg. Nr. 0430284</t>
    </r>
  </si>
  <si>
    <r>
      <t xml:space="preserve">Vardinis, </t>
    </r>
    <r>
      <rPr>
        <sz val="11"/>
        <rFont val="Times New Roman"/>
        <family val="1"/>
        <charset val="186"/>
      </rPr>
      <t>Vokietijos reg. Nr. 0430261</t>
    </r>
  </si>
  <si>
    <r>
      <t xml:space="preserve">Vardinis, </t>
    </r>
    <r>
      <rPr>
        <sz val="11"/>
        <rFont val="Times New Roman"/>
        <family val="1"/>
        <charset val="186"/>
      </rPr>
      <t>Vokietijos reg. Nr.2106371</t>
    </r>
  </si>
  <si>
    <r>
      <t>Vardinis, Licencijos Nr.1039</t>
    </r>
    <r>
      <rPr>
        <sz val="11"/>
        <rFont val="Times New Roman"/>
        <family val="1"/>
        <charset val="186"/>
      </rPr>
      <t>, Lapelis pridedamas</t>
    </r>
  </si>
  <si>
    <r>
      <t>Vardinis, Licencijos Nr.476,</t>
    </r>
    <r>
      <rPr>
        <sz val="11"/>
        <rFont val="Times New Roman"/>
        <family val="1"/>
        <charset val="186"/>
      </rPr>
      <t xml:space="preserve"> Lapelis pridedamas</t>
    </r>
  </si>
  <si>
    <r>
      <t xml:space="preserve">Vardinis, Licencijos Nr.1848, </t>
    </r>
    <r>
      <rPr>
        <sz val="11"/>
        <rFont val="Times New Roman"/>
        <family val="1"/>
        <charset val="186"/>
      </rPr>
      <t>Lapelis pridedamas</t>
    </r>
  </si>
  <si>
    <r>
      <t>Vardinis, Licencijos Nr.1412</t>
    </r>
    <r>
      <rPr>
        <sz val="11"/>
        <rFont val="Times New Roman"/>
        <family val="1"/>
        <charset val="186"/>
      </rPr>
      <t>, Lapelis pridedamas</t>
    </r>
  </si>
  <si>
    <t>Med.paskirties priemonė</t>
  </si>
  <si>
    <t>Viso: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</si>
</sst>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_-;\-* #,##0.00\ _€_-;_-* &quot;-&quot;??\ _€_-;_-@_-"/>
    <numFmt numFmtId="165" formatCode="#,##0.00\ _€"/>
    <numFmt numFmtId="166" formatCode="#,##0.0000\ _€"/>
    <numFmt numFmtId="167" formatCode="yyyy\-mm\-dd;@"/>
    <numFmt numFmtId="168" formatCode="0.0000"/>
    <numFmt numFmtId="169" formatCode="0.000"/>
    <numFmt numFmtId="170" formatCode="#,##0.00000\ _€"/>
  </numFmts>
  <fonts count="16">
    <font>
      <sz val="11"/>
      <color theme="1"/>
      <name val="Calibri"/>
      <family val="2"/>
      <charset val="186"/>
      <scheme val="minor"/>
    </font>
    <font>
      <sz val="11"/>
      <name val="Times New Roman"/>
      <family val="1"/>
      <charset val="186"/>
    </font>
    <font>
      <b/>
      <sz val="10"/>
      <name val="Times New Roman"/>
      <family val="1"/>
      <charset val="186"/>
    </font>
    <font>
      <sz val="10"/>
      <name val="Arial"/>
      <family val="2"/>
      <charset val="186"/>
    </font>
    <font>
      <sz val="10"/>
      <name val="Arial"/>
      <family val="2"/>
    </font>
    <font>
      <b/>
      <sz val="11"/>
      <name val="Times New Roman"/>
      <family val="1"/>
      <charset val="186"/>
    </font>
    <font>
      <b/>
      <sz val="12"/>
      <name val="Times New Roman"/>
      <family val="1"/>
      <charset val="186"/>
    </font>
    <font>
      <sz val="11"/>
      <color theme="1"/>
      <name val="Calibri"/>
      <family val="2"/>
      <charset val="186"/>
      <scheme val="minor"/>
    </font>
    <font>
      <sz val="11"/>
      <color theme="1"/>
      <name val="Times New Roman"/>
      <family val="1"/>
      <charset val="186"/>
    </font>
    <font>
      <b/>
      <sz val="11"/>
      <color theme="1"/>
      <name val="Times New Roman"/>
      <family val="1"/>
      <charset val="186"/>
    </font>
    <font>
      <sz val="11"/>
      <color rgb="FF7030A0"/>
      <name val="Times New Roman"/>
      <family val="1"/>
      <charset val="186"/>
    </font>
    <font>
      <sz val="10"/>
      <color rgb="FF7030A0"/>
      <name val="Times New Roman"/>
      <family val="1"/>
      <charset val="186"/>
    </font>
    <font>
      <sz val="11"/>
      <name val="Times New Roman1"/>
      <charset val="186"/>
    </font>
    <font>
      <sz val="11"/>
      <name val="Times New Roman1"/>
      <family val="1"/>
      <charset val="186"/>
    </font>
    <font>
      <b/>
      <sz val="11"/>
      <color rgb="FFFF0000"/>
      <name val="Times New Roman"/>
      <family val="1"/>
      <charset val="186"/>
    </font>
    <font>
      <sz val="11"/>
      <color rgb="FFFF0000"/>
      <name val="Times New Roman"/>
      <family val="1"/>
      <charset val="186"/>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13">
    <xf numFmtId="0" fontId="0" fillId="0" borderId="0"/>
    <xf numFmtId="0" fontId="7" fillId="0" borderId="0"/>
    <xf numFmtId="0" fontId="3" fillId="0" borderId="0"/>
    <xf numFmtId="0" fontId="3" fillId="0" borderId="0"/>
    <xf numFmtId="0" fontId="3" fillId="0" borderId="0"/>
    <xf numFmtId="0" fontId="4" fillId="0" borderId="0"/>
    <xf numFmtId="0" fontId="4" fillId="0" borderId="0"/>
    <xf numFmtId="0" fontId="4" fillId="0" borderId="0"/>
    <xf numFmtId="164" fontId="7" fillId="0" borderId="0" applyFont="0" applyFill="0" applyBorder="0" applyAlignment="0" applyProtection="0"/>
    <xf numFmtId="0" fontId="3" fillId="0" borderId="0"/>
    <xf numFmtId="0" fontId="3" fillId="0" borderId="0"/>
    <xf numFmtId="0" fontId="7" fillId="0" borderId="0"/>
    <xf numFmtId="0" fontId="4" fillId="0" borderId="0"/>
  </cellStyleXfs>
  <cellXfs count="151">
    <xf numFmtId="0" fontId="0" fillId="0" borderId="0" xfId="0"/>
    <xf numFmtId="0" fontId="6" fillId="0" borderId="0" xfId="0" applyFont="1" applyFill="1" applyBorder="1" applyAlignment="1"/>
    <xf numFmtId="0" fontId="8" fillId="0" borderId="0" xfId="0" applyFont="1" applyAlignment="1">
      <alignment horizontal="center"/>
    </xf>
    <xf numFmtId="0" fontId="8" fillId="0" borderId="0" xfId="0" applyFont="1"/>
    <xf numFmtId="165" fontId="8" fillId="0" borderId="0" xfId="0" applyNumberFormat="1" applyFont="1"/>
    <xf numFmtId="165" fontId="8" fillId="0" borderId="0" xfId="0" applyNumberFormat="1" applyFont="1" applyAlignment="1">
      <alignment horizontal="center"/>
    </xf>
    <xf numFmtId="0" fontId="8" fillId="0" borderId="0" xfId="0" applyNumberFormat="1" applyFont="1" applyAlignment="1">
      <alignment horizontal="center"/>
    </xf>
    <xf numFmtId="0" fontId="8" fillId="2" borderId="0" xfId="0" applyFont="1" applyFill="1"/>
    <xf numFmtId="0" fontId="8" fillId="3" borderId="0" xfId="0" applyFont="1" applyFill="1"/>
    <xf numFmtId="166" fontId="8" fillId="0" borderId="0" xfId="0" applyNumberFormat="1" applyFont="1" applyAlignment="1">
      <alignment horizontal="center" vertical="center"/>
    </xf>
    <xf numFmtId="166" fontId="8" fillId="0" borderId="0" xfId="0" applyNumberFormat="1" applyFont="1" applyAlignment="1">
      <alignment horizontal="center"/>
    </xf>
    <xf numFmtId="164" fontId="8" fillId="0" borderId="0" xfId="8" applyFont="1" applyBorder="1" applyAlignment="1">
      <alignment horizontal="center" vertical="center"/>
    </xf>
    <xf numFmtId="167" fontId="10" fillId="0" borderId="0" xfId="0" applyNumberFormat="1" applyFont="1" applyBorder="1" applyAlignment="1">
      <alignment horizontal="left" vertical="center"/>
    </xf>
    <xf numFmtId="167" fontId="11" fillId="0" borderId="0" xfId="0" applyNumberFormat="1" applyFont="1" applyBorder="1" applyAlignment="1">
      <alignment horizontal="left" vertical="center"/>
    </xf>
    <xf numFmtId="0" fontId="1" fillId="0" borderId="1" xfId="0" applyFont="1" applyFill="1" applyBorder="1" applyAlignment="1">
      <alignment horizontal="left" vertical="top" wrapText="1"/>
    </xf>
    <xf numFmtId="0" fontId="1" fillId="0" borderId="1" xfId="0" applyFont="1" applyFill="1" applyBorder="1" applyAlignment="1">
      <alignment vertical="top" wrapText="1"/>
    </xf>
    <xf numFmtId="0" fontId="1" fillId="0" borderId="0" xfId="0" applyFont="1" applyFill="1" applyAlignment="1">
      <alignment vertical="top"/>
    </xf>
    <xf numFmtId="0" fontId="9" fillId="0" borderId="0" xfId="0" applyFont="1"/>
    <xf numFmtId="0" fontId="2" fillId="2" borderId="5" xfId="0" applyFont="1" applyFill="1" applyBorder="1" applyAlignment="1">
      <alignment horizontal="center" vertical="center" wrapText="1"/>
    </xf>
    <xf numFmtId="166" fontId="2" fillId="2" borderId="5" xfId="5" applyNumberFormat="1" applyFont="1" applyFill="1" applyBorder="1" applyAlignment="1">
      <alignment horizontal="center" vertical="center" wrapText="1"/>
    </xf>
    <xf numFmtId="0" fontId="2" fillId="2" borderId="5" xfId="5" applyNumberFormat="1" applyFont="1" applyFill="1" applyBorder="1" applyAlignment="1">
      <alignment horizontal="center" vertical="center" wrapText="1"/>
    </xf>
    <xf numFmtId="165" fontId="2" fillId="2" borderId="5" xfId="5" applyNumberFormat="1" applyFont="1" applyFill="1" applyBorder="1" applyAlignment="1">
      <alignment horizontal="center" vertical="center" wrapText="1"/>
    </xf>
    <xf numFmtId="0" fontId="1" fillId="0" borderId="2" xfId="0" applyNumberFormat="1" applyFont="1" applyFill="1" applyBorder="1" applyAlignment="1">
      <alignment vertical="top" wrapText="1"/>
    </xf>
    <xf numFmtId="0" fontId="1" fillId="0" borderId="2" xfId="0" applyFont="1" applyFill="1" applyBorder="1" applyAlignment="1">
      <alignment horizontal="left" vertical="top" wrapText="1"/>
    </xf>
    <xf numFmtId="2" fontId="1" fillId="0" borderId="1" xfId="0" applyNumberFormat="1" applyFont="1" applyFill="1" applyBorder="1" applyAlignment="1">
      <alignment vertical="top" wrapText="1"/>
    </xf>
    <xf numFmtId="0" fontId="1" fillId="0" borderId="1" xfId="0" applyNumberFormat="1" applyFont="1" applyFill="1" applyBorder="1" applyAlignment="1">
      <alignment vertical="top" wrapText="1"/>
    </xf>
    <xf numFmtId="0" fontId="1" fillId="0" borderId="3" xfId="0" applyNumberFormat="1" applyFont="1" applyFill="1" applyBorder="1" applyAlignment="1">
      <alignmen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166" fontId="14" fillId="0" borderId="0" xfId="0" applyNumberFormat="1" applyFont="1" applyAlignment="1">
      <alignment horizontal="center"/>
    </xf>
    <xf numFmtId="165" fontId="14" fillId="0" borderId="0" xfId="0" applyNumberFormat="1" applyFont="1" applyAlignment="1">
      <alignment horizontal="center"/>
    </xf>
    <xf numFmtId="0" fontId="1" fillId="0" borderId="3" xfId="0" applyFont="1" applyFill="1" applyBorder="1" applyAlignment="1">
      <alignment vertical="top" wrapText="1"/>
    </xf>
    <xf numFmtId="0" fontId="1" fillId="0" borderId="1" xfId="0" applyNumberFormat="1" applyFont="1" applyFill="1" applyBorder="1" applyAlignment="1">
      <alignment horizontal="center" vertical="top" wrapText="1"/>
    </xf>
    <xf numFmtId="49" fontId="9" fillId="0" borderId="5" xfId="0" applyNumberFormat="1" applyFont="1" applyBorder="1" applyAlignment="1">
      <alignment horizontal="center"/>
    </xf>
    <xf numFmtId="0" fontId="8" fillId="0" borderId="0" xfId="0" applyFont="1" applyAlignment="1">
      <alignment horizontal="right"/>
    </xf>
    <xf numFmtId="0" fontId="1" fillId="0" borderId="1" xfId="0" applyFont="1" applyFill="1" applyBorder="1" applyAlignment="1">
      <alignment horizontal="center" vertical="top" wrapText="1"/>
    </xf>
    <xf numFmtId="0" fontId="1" fillId="0" borderId="2" xfId="0" applyFont="1" applyFill="1" applyBorder="1" applyAlignment="1">
      <alignment horizontal="center" vertical="top"/>
    </xf>
    <xf numFmtId="166" fontId="1" fillId="0" borderId="2" xfId="0" applyNumberFormat="1" applyFont="1" applyFill="1" applyBorder="1" applyAlignment="1">
      <alignment horizontal="center" vertical="top"/>
    </xf>
    <xf numFmtId="165" fontId="1" fillId="0" borderId="2" xfId="0" applyNumberFormat="1" applyFont="1" applyFill="1" applyBorder="1" applyAlignment="1">
      <alignment horizontal="center" vertical="top"/>
    </xf>
    <xf numFmtId="0" fontId="8" fillId="0" borderId="2" xfId="0" applyFont="1" applyBorder="1" applyAlignment="1">
      <alignment vertical="top"/>
    </xf>
    <xf numFmtId="0" fontId="1" fillId="0" borderId="1" xfId="0" applyNumberFormat="1" applyFont="1" applyFill="1" applyBorder="1" applyAlignment="1">
      <alignment horizontal="center" vertical="top"/>
    </xf>
    <xf numFmtId="0" fontId="1" fillId="0" borderId="1" xfId="0" applyFont="1" applyFill="1" applyBorder="1" applyAlignment="1">
      <alignment vertical="top"/>
    </xf>
    <xf numFmtId="0" fontId="1" fillId="0" borderId="1" xfId="0" applyFont="1" applyFill="1" applyBorder="1" applyAlignment="1">
      <alignment horizontal="left" vertical="top"/>
    </xf>
    <xf numFmtId="0" fontId="1" fillId="0" borderId="1" xfId="0" applyFont="1" applyFill="1" applyBorder="1" applyAlignment="1">
      <alignment horizontal="center" vertical="top"/>
    </xf>
    <xf numFmtId="166" fontId="1" fillId="0" borderId="1" xfId="0" applyNumberFormat="1" applyFont="1" applyFill="1" applyBorder="1" applyAlignment="1">
      <alignment horizontal="center" vertical="top"/>
    </xf>
    <xf numFmtId="165" fontId="1" fillId="0" borderId="1" xfId="0" applyNumberFormat="1" applyFont="1" applyFill="1" applyBorder="1" applyAlignment="1">
      <alignment horizontal="center" vertical="top"/>
    </xf>
    <xf numFmtId="0" fontId="8" fillId="0" borderId="1" xfId="0" applyFont="1" applyBorder="1" applyAlignment="1">
      <alignment vertical="top"/>
    </xf>
    <xf numFmtId="1" fontId="1" fillId="0" borderId="1" xfId="0" applyNumberFormat="1" applyFont="1" applyFill="1" applyBorder="1" applyAlignment="1">
      <alignment horizontal="center" vertical="top"/>
    </xf>
    <xf numFmtId="168" fontId="1" fillId="0" borderId="1" xfId="12" applyNumberFormat="1" applyFont="1" applyFill="1" applyBorder="1" applyAlignment="1">
      <alignment horizontal="center" vertical="top"/>
    </xf>
    <xf numFmtId="0" fontId="1" fillId="0" borderId="1" xfId="12" applyFont="1" applyFill="1" applyBorder="1" applyAlignment="1">
      <alignment horizontal="center" vertical="top"/>
    </xf>
    <xf numFmtId="168" fontId="1" fillId="0" borderId="1" xfId="0" applyNumberFormat="1" applyFont="1" applyFill="1" applyBorder="1" applyAlignment="1">
      <alignment horizontal="center" vertical="top"/>
    </xf>
    <xf numFmtId="0" fontId="1" fillId="0" borderId="1" xfId="0" applyFont="1" applyFill="1" applyBorder="1" applyAlignment="1" applyProtection="1">
      <alignment horizontal="center" vertical="top"/>
    </xf>
    <xf numFmtId="2" fontId="1" fillId="0" borderId="1" xfId="0" applyNumberFormat="1" applyFont="1" applyFill="1" applyBorder="1" applyAlignment="1">
      <alignment horizontal="center" vertical="top"/>
    </xf>
    <xf numFmtId="0" fontId="5" fillId="0" borderId="1" xfId="0" applyFont="1" applyFill="1" applyBorder="1" applyAlignment="1">
      <alignment vertical="top"/>
    </xf>
    <xf numFmtId="164" fontId="8" fillId="0" borderId="1" xfId="8" applyFont="1" applyBorder="1" applyAlignment="1">
      <alignment horizontal="center" vertical="top"/>
    </xf>
    <xf numFmtId="167" fontId="10" fillId="0" borderId="1" xfId="0" applyNumberFormat="1" applyFont="1" applyBorder="1" applyAlignment="1">
      <alignment horizontal="left" vertical="top"/>
    </xf>
    <xf numFmtId="0" fontId="1" fillId="0" borderId="1" xfId="5" applyNumberFormat="1" applyFont="1" applyFill="1" applyBorder="1" applyAlignment="1">
      <alignment horizontal="center" vertical="top"/>
    </xf>
    <xf numFmtId="170" fontId="1" fillId="0" borderId="1" xfId="0" applyNumberFormat="1" applyFont="1" applyFill="1" applyBorder="1" applyAlignment="1">
      <alignment horizontal="center" vertical="top"/>
    </xf>
    <xf numFmtId="0" fontId="5" fillId="0" borderId="0" xfId="0" applyFont="1" applyFill="1" applyAlignment="1">
      <alignment horizontal="center" vertical="top"/>
    </xf>
    <xf numFmtId="166" fontId="1" fillId="0" borderId="0" xfId="0" applyNumberFormat="1" applyFont="1" applyFill="1" applyAlignment="1">
      <alignment horizontal="center" vertical="top"/>
    </xf>
    <xf numFmtId="0" fontId="1" fillId="0" borderId="0" xfId="0" applyNumberFormat="1" applyFont="1" applyFill="1" applyAlignment="1">
      <alignment horizontal="center" vertical="top"/>
    </xf>
    <xf numFmtId="165" fontId="5" fillId="0" borderId="0" xfId="0" applyNumberFormat="1" applyFont="1" applyFill="1" applyAlignment="1">
      <alignment horizontal="center" vertical="top"/>
    </xf>
    <xf numFmtId="0" fontId="1" fillId="0" borderId="2" xfId="0" applyNumberFormat="1" applyFont="1" applyFill="1" applyBorder="1" applyAlignment="1">
      <alignment horizontal="center" vertical="top" wrapText="1"/>
    </xf>
    <xf numFmtId="0" fontId="1" fillId="0" borderId="2" xfId="0" applyFont="1" applyFill="1" applyBorder="1" applyAlignment="1">
      <alignment horizontal="center" vertical="top" wrapText="1"/>
    </xf>
    <xf numFmtId="0" fontId="1" fillId="0" borderId="2" xfId="7" applyNumberFormat="1" applyFont="1" applyFill="1" applyBorder="1" applyAlignment="1">
      <alignment horizontal="center" vertical="top" wrapText="1"/>
    </xf>
    <xf numFmtId="166" fontId="1" fillId="0" borderId="2" xfId="7" applyNumberFormat="1" applyFont="1" applyFill="1" applyBorder="1" applyAlignment="1">
      <alignment horizontal="center" vertical="top" wrapText="1"/>
    </xf>
    <xf numFmtId="166" fontId="1" fillId="0" borderId="1" xfId="7" applyNumberFormat="1" applyFont="1" applyFill="1" applyBorder="1" applyAlignment="1">
      <alignment horizontal="center" vertical="top" wrapText="1"/>
    </xf>
    <xf numFmtId="0" fontId="1" fillId="0" borderId="1" xfId="7" applyNumberFormat="1" applyFont="1" applyFill="1" applyBorder="1" applyAlignment="1">
      <alignment horizontal="center" vertical="top" wrapText="1"/>
    </xf>
    <xf numFmtId="166" fontId="1" fillId="0" borderId="1" xfId="0" applyNumberFormat="1" applyFont="1" applyFill="1" applyBorder="1" applyAlignment="1">
      <alignment horizontal="center" vertical="top" wrapText="1"/>
    </xf>
    <xf numFmtId="1" fontId="1" fillId="0" borderId="1" xfId="0" applyNumberFormat="1" applyFont="1" applyFill="1" applyBorder="1" applyAlignment="1">
      <alignment horizontal="center" vertical="top" wrapText="1"/>
    </xf>
    <xf numFmtId="168" fontId="1" fillId="0" borderId="1" xfId="12" applyNumberFormat="1" applyFont="1" applyFill="1" applyBorder="1" applyAlignment="1">
      <alignment horizontal="center" vertical="top" wrapText="1"/>
    </xf>
    <xf numFmtId="165" fontId="1" fillId="0" borderId="1" xfId="12" applyNumberFormat="1" applyFont="1" applyFill="1" applyBorder="1" applyAlignment="1">
      <alignment horizontal="center" vertical="top" wrapText="1"/>
    </xf>
    <xf numFmtId="168" fontId="1" fillId="0" borderId="1" xfId="0" applyNumberFormat="1" applyFont="1" applyFill="1" applyBorder="1" applyAlignment="1">
      <alignment horizontal="center" vertical="top" wrapText="1"/>
    </xf>
    <xf numFmtId="0" fontId="1" fillId="0" borderId="1" xfId="2" applyFont="1" applyFill="1" applyBorder="1" applyAlignment="1">
      <alignment vertical="top" wrapText="1"/>
    </xf>
    <xf numFmtId="0" fontId="1" fillId="0" borderId="1" xfId="5" applyFont="1" applyFill="1" applyBorder="1" applyAlignment="1">
      <alignment horizontal="left" vertical="top" wrapText="1"/>
    </xf>
    <xf numFmtId="0" fontId="1" fillId="0" borderId="1" xfId="2" applyFont="1" applyFill="1" applyBorder="1" applyAlignment="1">
      <alignment horizontal="center" vertical="top" wrapText="1"/>
    </xf>
    <xf numFmtId="166" fontId="1" fillId="0" borderId="1" xfId="9" applyNumberFormat="1" applyFont="1" applyFill="1" applyBorder="1" applyAlignment="1">
      <alignment horizontal="center" vertical="top" wrapText="1"/>
    </xf>
    <xf numFmtId="165" fontId="1" fillId="0" borderId="1" xfId="5" applyNumberFormat="1" applyFont="1" applyFill="1" applyBorder="1" applyAlignment="1">
      <alignment horizontal="center" vertical="top" wrapText="1"/>
    </xf>
    <xf numFmtId="9" fontId="1" fillId="0" borderId="1" xfId="0" applyNumberFormat="1" applyFont="1" applyFill="1" applyBorder="1" applyAlignment="1">
      <alignment horizontal="left" vertical="top" wrapText="1"/>
    </xf>
    <xf numFmtId="166" fontId="1" fillId="0" borderId="1" xfId="5" applyNumberFormat="1" applyFont="1" applyFill="1" applyBorder="1" applyAlignment="1">
      <alignment horizontal="center" vertical="top" wrapText="1"/>
    </xf>
    <xf numFmtId="169" fontId="1" fillId="0" borderId="1" xfId="9" applyNumberFormat="1" applyFont="1" applyFill="1" applyBorder="1" applyAlignment="1">
      <alignment horizontal="center" vertical="top" wrapText="1"/>
    </xf>
    <xf numFmtId="2" fontId="1" fillId="0" borderId="1" xfId="9" applyNumberFormat="1" applyFont="1" applyFill="1" applyBorder="1" applyAlignment="1">
      <alignment horizontal="center" vertical="top" wrapText="1"/>
    </xf>
    <xf numFmtId="2" fontId="1" fillId="0" borderId="1" xfId="5" applyNumberFormat="1" applyFont="1" applyFill="1" applyBorder="1" applyAlignment="1">
      <alignment horizontal="left" vertical="top" wrapText="1"/>
    </xf>
    <xf numFmtId="0" fontId="1" fillId="0" borderId="1" xfId="5" applyFont="1" applyFill="1" applyBorder="1" applyAlignment="1">
      <alignment vertical="top" wrapText="1"/>
    </xf>
    <xf numFmtId="0" fontId="1" fillId="0" borderId="3" xfId="0" applyNumberFormat="1"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3" xfId="0" applyFont="1" applyFill="1" applyBorder="1" applyAlignment="1">
      <alignment horizontal="center" vertical="top"/>
    </xf>
    <xf numFmtId="166" fontId="1" fillId="0" borderId="3" xfId="0" applyNumberFormat="1" applyFont="1" applyFill="1" applyBorder="1" applyAlignment="1">
      <alignment horizontal="center" vertical="top"/>
    </xf>
    <xf numFmtId="0" fontId="1" fillId="0" borderId="3" xfId="7" applyNumberFormat="1" applyFont="1" applyFill="1" applyBorder="1" applyAlignment="1">
      <alignment horizontal="center" vertical="top" wrapText="1"/>
    </xf>
    <xf numFmtId="166" fontId="1" fillId="0" borderId="3" xfId="7" applyNumberFormat="1" applyFont="1" applyFill="1" applyBorder="1" applyAlignment="1">
      <alignment horizontal="center" vertical="top" wrapText="1"/>
    </xf>
    <xf numFmtId="165" fontId="1" fillId="0" borderId="3" xfId="0" applyNumberFormat="1" applyFont="1" applyFill="1" applyBorder="1" applyAlignment="1">
      <alignment horizontal="center" vertical="top"/>
    </xf>
    <xf numFmtId="0" fontId="8" fillId="0" borderId="3" xfId="0" applyFont="1" applyBorder="1" applyAlignment="1">
      <alignment vertical="top"/>
    </xf>
    <xf numFmtId="0" fontId="1" fillId="0" borderId="2" xfId="0" applyFont="1" applyFill="1" applyBorder="1" applyAlignment="1">
      <alignment vertical="top"/>
    </xf>
    <xf numFmtId="0" fontId="5" fillId="0" borderId="4" xfId="0" applyNumberFormat="1" applyFont="1" applyFill="1" applyBorder="1" applyAlignment="1">
      <alignment vertical="top"/>
    </xf>
    <xf numFmtId="0" fontId="1" fillId="0" borderId="4" xfId="0" applyFont="1" applyFill="1" applyBorder="1" applyAlignment="1">
      <alignment horizontal="center" vertical="top" wrapText="1"/>
    </xf>
    <xf numFmtId="0" fontId="1" fillId="0" borderId="4" xfId="0" applyFont="1" applyFill="1" applyBorder="1" applyAlignment="1">
      <alignment horizontal="center" vertical="top"/>
    </xf>
    <xf numFmtId="166" fontId="1" fillId="0" borderId="4" xfId="0" applyNumberFormat="1" applyFont="1" applyFill="1" applyBorder="1" applyAlignment="1">
      <alignment horizontal="center" vertical="top"/>
    </xf>
    <xf numFmtId="0" fontId="1" fillId="0" borderId="4" xfId="7" applyNumberFormat="1" applyFont="1" applyFill="1" applyBorder="1" applyAlignment="1">
      <alignment horizontal="center" vertical="top" wrapText="1"/>
    </xf>
    <xf numFmtId="166" fontId="1" fillId="0" borderId="4" xfId="7" applyNumberFormat="1" applyFont="1" applyFill="1" applyBorder="1" applyAlignment="1">
      <alignment horizontal="center" vertical="top" wrapText="1"/>
    </xf>
    <xf numFmtId="165" fontId="1" fillId="0" borderId="4" xfId="0" applyNumberFormat="1" applyFont="1" applyFill="1" applyBorder="1" applyAlignment="1">
      <alignment horizontal="center" vertical="top"/>
    </xf>
    <xf numFmtId="0" fontId="1" fillId="0" borderId="4" xfId="0" applyFont="1" applyFill="1" applyBorder="1" applyAlignment="1">
      <alignment vertical="top"/>
    </xf>
    <xf numFmtId="165" fontId="1" fillId="0" borderId="6" xfId="0" applyNumberFormat="1" applyFont="1" applyFill="1" applyBorder="1" applyAlignment="1">
      <alignment horizontal="center" vertical="top"/>
    </xf>
    <xf numFmtId="0" fontId="1" fillId="0" borderId="6" xfId="0" applyFont="1" applyFill="1" applyBorder="1" applyAlignment="1">
      <alignment vertical="top"/>
    </xf>
    <xf numFmtId="0" fontId="5" fillId="0" borderId="4" xfId="0" applyNumberFormat="1" applyFont="1" applyFill="1" applyBorder="1" applyAlignment="1">
      <alignment horizontal="center" vertical="top" wrapText="1"/>
    </xf>
    <xf numFmtId="0" fontId="8" fillId="0" borderId="4" xfId="0" applyFont="1" applyBorder="1" applyAlignment="1">
      <alignment vertical="top"/>
    </xf>
    <xf numFmtId="0" fontId="1" fillId="0" borderId="6" xfId="0" applyNumberFormat="1" applyFont="1" applyFill="1" applyBorder="1" applyAlignment="1">
      <alignment horizontal="center" vertical="top" wrapText="1"/>
    </xf>
    <xf numFmtId="0" fontId="8" fillId="0" borderId="6" xfId="0" applyFont="1" applyBorder="1" applyAlignment="1">
      <alignment vertical="top"/>
    </xf>
    <xf numFmtId="0" fontId="1" fillId="0" borderId="3" xfId="0" applyNumberFormat="1" applyFont="1" applyFill="1" applyBorder="1" applyAlignment="1">
      <alignment horizontal="center" vertical="top"/>
    </xf>
    <xf numFmtId="168" fontId="1" fillId="0" borderId="2" xfId="0" applyNumberFormat="1" applyFont="1" applyFill="1" applyBorder="1" applyAlignment="1">
      <alignment horizontal="center" vertical="top"/>
    </xf>
    <xf numFmtId="0" fontId="5" fillId="0" borderId="2" xfId="0" applyFont="1" applyFill="1" applyBorder="1" applyAlignment="1">
      <alignment horizontal="center" vertical="top"/>
    </xf>
    <xf numFmtId="0" fontId="1" fillId="0" borderId="4" xfId="0" applyFont="1" applyFill="1" applyBorder="1" applyAlignment="1">
      <alignment vertical="top" wrapText="1"/>
    </xf>
    <xf numFmtId="0" fontId="1" fillId="0" borderId="4" xfId="0" applyNumberFormat="1" applyFont="1" applyFill="1" applyBorder="1" applyAlignment="1">
      <alignment horizontal="center" vertical="top"/>
    </xf>
    <xf numFmtId="0" fontId="1" fillId="0" borderId="6" xfId="0" applyFont="1" applyFill="1" applyBorder="1" applyAlignment="1">
      <alignment horizontal="center" vertical="top"/>
    </xf>
    <xf numFmtId="165" fontId="5" fillId="0" borderId="6" xfId="0" applyNumberFormat="1" applyFont="1" applyFill="1" applyBorder="1" applyAlignment="1">
      <alignment horizontal="right" vertical="top"/>
    </xf>
    <xf numFmtId="0" fontId="8" fillId="0" borderId="2" xfId="0" applyFont="1" applyBorder="1" applyAlignment="1">
      <alignment vertical="top" wrapText="1"/>
    </xf>
    <xf numFmtId="0" fontId="8" fillId="0" borderId="1" xfId="0" applyFont="1" applyBorder="1" applyAlignment="1">
      <alignment vertical="top" wrapText="1"/>
    </xf>
    <xf numFmtId="0" fontId="15" fillId="0" borderId="2" xfId="0" applyFont="1" applyBorder="1" applyAlignment="1">
      <alignment vertical="top" wrapText="1"/>
    </xf>
    <xf numFmtId="0" fontId="15" fillId="0" borderId="1" xfId="0" applyFont="1" applyBorder="1" applyAlignment="1">
      <alignment vertical="top" wrapText="1"/>
    </xf>
    <xf numFmtId="0" fontId="8" fillId="0" borderId="1" xfId="0" applyFont="1" applyBorder="1" applyAlignment="1">
      <alignment wrapText="1"/>
    </xf>
    <xf numFmtId="166" fontId="1" fillId="0" borderId="1" xfId="7" applyNumberFormat="1" applyFont="1" applyBorder="1" applyAlignment="1">
      <alignment horizontal="center" vertical="top" wrapText="1"/>
    </xf>
    <xf numFmtId="168" fontId="1" fillId="0" borderId="1" xfId="12" applyNumberFormat="1" applyFont="1" applyBorder="1" applyAlignment="1">
      <alignment horizontal="center" vertical="top"/>
    </xf>
    <xf numFmtId="166" fontId="1" fillId="0" borderId="1" xfId="9" applyNumberFormat="1" applyFont="1" applyBorder="1" applyAlignment="1">
      <alignment horizontal="center" vertical="top" wrapText="1"/>
    </xf>
    <xf numFmtId="168" fontId="1" fillId="0" borderId="1" xfId="0" applyNumberFormat="1" applyFont="1" applyBorder="1" applyAlignment="1">
      <alignment horizontal="center" vertical="top"/>
    </xf>
    <xf numFmtId="0" fontId="8" fillId="0" borderId="1" xfId="0" applyFont="1" applyFill="1" applyBorder="1" applyAlignment="1">
      <alignment vertical="top" wrapText="1"/>
    </xf>
    <xf numFmtId="166" fontId="1" fillId="0" borderId="1" xfId="7" applyNumberFormat="1" applyFont="1" applyFill="1" applyBorder="1" applyAlignment="1">
      <alignment vertical="top" wrapText="1"/>
    </xf>
    <xf numFmtId="166" fontId="1" fillId="0" borderId="1" xfId="7" applyNumberFormat="1" applyFont="1" applyBorder="1" applyAlignment="1">
      <alignment horizontal="left" vertical="top" wrapText="1"/>
    </xf>
    <xf numFmtId="168" fontId="1" fillId="0" borderId="1" xfId="7" applyNumberFormat="1" applyFont="1" applyBorder="1" applyAlignment="1">
      <alignment horizontal="left" vertical="top" wrapText="1"/>
    </xf>
    <xf numFmtId="166" fontId="1" fillId="0" borderId="1" xfId="7" applyNumberFormat="1" applyFont="1" applyFill="1" applyBorder="1" applyAlignment="1">
      <alignment horizontal="left" vertical="top" wrapText="1"/>
    </xf>
    <xf numFmtId="166" fontId="1" fillId="0" borderId="3" xfId="7" applyNumberFormat="1" applyFont="1" applyBorder="1" applyAlignment="1">
      <alignment horizontal="left" vertical="top" wrapText="1"/>
    </xf>
    <xf numFmtId="0" fontId="5" fillId="0" borderId="4" xfId="0" applyNumberFormat="1" applyFont="1" applyFill="1" applyBorder="1" applyAlignment="1">
      <alignment horizontal="left" vertical="top" wrapText="1"/>
    </xf>
    <xf numFmtId="0" fontId="8" fillId="0" borderId="1" xfId="0" applyFont="1" applyBorder="1" applyAlignment="1">
      <alignment horizontal="left" vertical="top"/>
    </xf>
    <xf numFmtId="0" fontId="8" fillId="0" borderId="6" xfId="0" applyFont="1" applyBorder="1" applyAlignment="1">
      <alignment horizontal="left" vertical="top"/>
    </xf>
    <xf numFmtId="0" fontId="8" fillId="0" borderId="2" xfId="0" applyFont="1" applyBorder="1" applyAlignment="1">
      <alignment horizontal="left" vertical="top"/>
    </xf>
    <xf numFmtId="0" fontId="1" fillId="0" borderId="1" xfId="0" applyFont="1" applyBorder="1" applyAlignment="1">
      <alignment horizontal="left" vertical="top"/>
    </xf>
    <xf numFmtId="166" fontId="1" fillId="0" borderId="1" xfId="9" applyNumberFormat="1" applyFont="1" applyBorder="1" applyAlignment="1">
      <alignment horizontal="left" vertical="top" wrapText="1"/>
    </xf>
    <xf numFmtId="164" fontId="8" fillId="0" borderId="1" xfId="8" applyFont="1" applyBorder="1" applyAlignment="1">
      <alignment horizontal="left" vertical="top"/>
    </xf>
    <xf numFmtId="168" fontId="1" fillId="0" borderId="1" xfId="10" applyNumberFormat="1" applyFont="1" applyFill="1" applyBorder="1" applyAlignment="1">
      <alignment horizontal="left" vertical="top" wrapText="1"/>
    </xf>
    <xf numFmtId="49" fontId="1" fillId="0" borderId="0" xfId="0" applyNumberFormat="1" applyFont="1" applyAlignment="1">
      <alignment horizontal="left" vertical="top" wrapText="1"/>
    </xf>
    <xf numFmtId="49" fontId="13" fillId="0" borderId="0" xfId="0" applyNumberFormat="1" applyFont="1" applyAlignment="1">
      <alignment horizontal="left" vertical="top" wrapText="1"/>
    </xf>
    <xf numFmtId="166" fontId="5" fillId="0" borderId="6" xfId="7" applyNumberFormat="1" applyFont="1" applyFill="1" applyBorder="1" applyAlignment="1">
      <alignment horizontal="right" vertical="top" wrapText="1"/>
    </xf>
    <xf numFmtId="0" fontId="5" fillId="0" borderId="0" xfId="0" applyFont="1" applyFill="1" applyAlignment="1">
      <alignment horizontal="center"/>
    </xf>
    <xf numFmtId="0" fontId="15" fillId="0" borderId="2" xfId="0" applyFont="1" applyFill="1" applyBorder="1" applyAlignment="1">
      <alignment vertical="top" wrapText="1"/>
    </xf>
    <xf numFmtId="0" fontId="15" fillId="0" borderId="1" xfId="0" applyFont="1" applyFill="1" applyBorder="1" applyAlignment="1">
      <alignment vertical="top" wrapText="1"/>
    </xf>
    <xf numFmtId="165" fontId="1" fillId="0" borderId="1" xfId="0" applyNumberFormat="1" applyFont="1" applyFill="1" applyBorder="1" applyAlignment="1">
      <alignment horizontal="center" vertical="top" wrapText="1"/>
    </xf>
    <xf numFmtId="0" fontId="8" fillId="0" borderId="0" xfId="0" applyFont="1" applyAlignment="1">
      <alignment wrapText="1"/>
    </xf>
    <xf numFmtId="164" fontId="8" fillId="0" borderId="1" xfId="8" applyFont="1" applyFill="1" applyBorder="1" applyAlignment="1">
      <alignment horizontal="left" vertical="top"/>
    </xf>
    <xf numFmtId="49" fontId="9" fillId="0" borderId="7" xfId="0" applyNumberFormat="1" applyFont="1" applyBorder="1" applyAlignment="1">
      <alignment horizontal="center"/>
    </xf>
    <xf numFmtId="0" fontId="15" fillId="0" borderId="1" xfId="0" applyFont="1" applyFill="1" applyBorder="1" applyAlignment="1">
      <alignment horizontal="left" vertical="top" wrapText="1"/>
    </xf>
    <xf numFmtId="165" fontId="5" fillId="0" borderId="1" xfId="0" applyNumberFormat="1" applyFont="1" applyFill="1" applyBorder="1" applyAlignment="1">
      <alignment horizontal="center" vertical="top"/>
    </xf>
    <xf numFmtId="165" fontId="9" fillId="0" borderId="1" xfId="0" applyNumberFormat="1" applyFont="1" applyBorder="1"/>
    <xf numFmtId="166" fontId="1" fillId="0" borderId="0" xfId="0" applyNumberFormat="1" applyFont="1" applyFill="1" applyAlignment="1">
      <alignment horizontal="right" vertical="top"/>
    </xf>
  </cellXfs>
  <cellStyles count="13">
    <cellStyle name="Comma" xfId="8" builtinId="3"/>
    <cellStyle name="Įprastas 2" xfId="1" xr:uid="{00000000-0005-0000-0000-000000000000}"/>
    <cellStyle name="Normal" xfId="0" builtinId="0"/>
    <cellStyle name="Normal 2" xfId="2" xr:uid="{00000000-0005-0000-0000-000002000000}"/>
    <cellStyle name="Normal 3" xfId="3" xr:uid="{00000000-0005-0000-0000-000003000000}"/>
    <cellStyle name="Normal 3 2" xfId="4" xr:uid="{00000000-0005-0000-0000-000004000000}"/>
    <cellStyle name="Normal 4" xfId="5" xr:uid="{00000000-0005-0000-0000-000005000000}"/>
    <cellStyle name="Normal 4 2" xfId="12" xr:uid="{BE2EEB11-D8E7-4ED3-97F2-6C1B8415DEEF}"/>
    <cellStyle name="Normal 4 4" xfId="11" xr:uid="{BB68F1B8-D7FC-4EF2-8F6A-7F25ADBF124D}"/>
    <cellStyle name="Normal 6" xfId="6" xr:uid="{00000000-0005-0000-0000-000006000000}"/>
    <cellStyle name="Normal 7" xfId="7" xr:uid="{00000000-0005-0000-0000-000007000000}"/>
    <cellStyle name="Normal 7 2" xfId="9" xr:uid="{B356C1F1-A224-4BE9-864B-602ABFBE63EC}"/>
    <cellStyle name="Normal 8" xfId="10" xr:uid="{F54FC817-7188-4567-BE9F-09B8053D383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10"/>
  <sheetViews>
    <sheetView tabSelected="1" topLeftCell="A96" workbookViewId="0">
      <selection activeCell="H124" sqref="H124"/>
    </sheetView>
  </sheetViews>
  <sheetFormatPr defaultRowHeight="15"/>
  <cols>
    <col min="1" max="1" width="6.140625" style="3" customWidth="1"/>
    <col min="2" max="2" width="33.42578125" style="3" customWidth="1"/>
    <col min="3" max="3" width="45.42578125" style="3" customWidth="1"/>
    <col min="4" max="4" width="19.85546875" style="3" customWidth="1"/>
    <col min="5" max="5" width="10.5703125" style="2" customWidth="1"/>
    <col min="6" max="6" width="12.7109375" style="9" customWidth="1"/>
    <col min="7" max="7" width="6.140625" style="6" customWidth="1"/>
    <col min="8" max="8" width="12.7109375" style="10" customWidth="1"/>
    <col min="9" max="9" width="15.7109375" style="5" customWidth="1"/>
    <col min="10" max="10" width="15.7109375" style="4" customWidth="1"/>
    <col min="11" max="11" width="27.5703125" style="3" customWidth="1"/>
    <col min="12" max="12" width="23.7109375" style="3" customWidth="1"/>
    <col min="13" max="16384" width="9.140625" style="3"/>
  </cols>
  <sheetData>
    <row r="1" spans="1:23">
      <c r="E1" s="3"/>
      <c r="F1" s="3"/>
      <c r="G1" s="3"/>
      <c r="H1" s="3"/>
      <c r="I1" s="3"/>
      <c r="J1" s="3"/>
      <c r="L1" s="34" t="s">
        <v>193</v>
      </c>
    </row>
    <row r="2" spans="1:23">
      <c r="A2" s="140" t="s">
        <v>172</v>
      </c>
      <c r="B2" s="140"/>
      <c r="C2" s="140"/>
      <c r="D2" s="140"/>
      <c r="E2" s="140"/>
      <c r="F2" s="140"/>
      <c r="G2" s="140"/>
      <c r="H2" s="140"/>
      <c r="I2" s="140"/>
      <c r="J2" s="140"/>
      <c r="K2" s="140"/>
      <c r="L2" s="140"/>
    </row>
    <row r="3" spans="1:23">
      <c r="A3" s="140" t="s">
        <v>194</v>
      </c>
      <c r="B3" s="140"/>
      <c r="C3" s="140"/>
      <c r="D3" s="140"/>
      <c r="E3" s="140"/>
      <c r="F3" s="140"/>
      <c r="G3" s="140"/>
      <c r="H3" s="140"/>
      <c r="I3" s="140"/>
      <c r="J3" s="140"/>
      <c r="K3" s="140"/>
      <c r="L3" s="140"/>
    </row>
    <row r="4" spans="1:23">
      <c r="B4" s="17"/>
      <c r="E4" s="3"/>
      <c r="F4" s="3"/>
      <c r="G4" s="3"/>
      <c r="H4" s="3"/>
      <c r="I4" s="3"/>
      <c r="J4" s="3"/>
    </row>
    <row r="5" spans="1:23">
      <c r="A5" s="137" t="s">
        <v>173</v>
      </c>
      <c r="B5" s="137"/>
      <c r="C5" s="137"/>
      <c r="D5" s="137"/>
      <c r="E5" s="137"/>
      <c r="F5" s="137"/>
      <c r="G5" s="137"/>
      <c r="H5" s="137"/>
      <c r="I5" s="137"/>
      <c r="J5" s="137"/>
      <c r="K5" s="137"/>
      <c r="L5" s="137"/>
    </row>
    <row r="6" spans="1:23">
      <c r="A6" s="137" t="s">
        <v>174</v>
      </c>
      <c r="B6" s="137"/>
      <c r="C6" s="137"/>
      <c r="D6" s="137"/>
      <c r="E6" s="137"/>
      <c r="F6" s="137"/>
      <c r="G6" s="137"/>
      <c r="H6" s="137"/>
      <c r="I6" s="137"/>
      <c r="J6" s="137"/>
      <c r="K6" s="137"/>
      <c r="L6" s="137"/>
    </row>
    <row r="7" spans="1:23">
      <c r="A7" s="137" t="s">
        <v>175</v>
      </c>
      <c r="B7" s="137"/>
      <c r="C7" s="137"/>
      <c r="D7" s="137"/>
      <c r="E7" s="137"/>
      <c r="F7" s="137"/>
      <c r="G7" s="137"/>
      <c r="H7" s="137"/>
      <c r="I7" s="137"/>
      <c r="J7" s="137"/>
      <c r="K7" s="137"/>
      <c r="L7" s="137"/>
    </row>
    <row r="8" spans="1:23">
      <c r="A8" s="137" t="s">
        <v>176</v>
      </c>
      <c r="B8" s="137"/>
      <c r="C8" s="137"/>
      <c r="D8" s="137"/>
      <c r="E8" s="137"/>
      <c r="F8" s="137"/>
      <c r="G8" s="137"/>
      <c r="H8" s="137"/>
      <c r="I8" s="137"/>
      <c r="J8" s="137"/>
      <c r="K8" s="137"/>
      <c r="L8" s="137"/>
    </row>
    <row r="9" spans="1:23">
      <c r="A9" s="138" t="s">
        <v>177</v>
      </c>
      <c r="B9" s="138"/>
      <c r="C9" s="138"/>
      <c r="D9" s="138"/>
      <c r="E9" s="138"/>
      <c r="F9" s="138"/>
      <c r="G9" s="138"/>
      <c r="H9" s="138"/>
      <c r="I9" s="138"/>
      <c r="J9" s="138"/>
      <c r="K9" s="138"/>
      <c r="L9" s="138"/>
    </row>
    <row r="10" spans="1:23" ht="16.5" thickBot="1">
      <c r="A10" s="1"/>
      <c r="B10" s="1"/>
      <c r="C10" s="2"/>
      <c r="D10" s="2"/>
    </row>
    <row r="11" spans="1:23" ht="64.5" thickBot="1">
      <c r="A11" s="18" t="s">
        <v>4</v>
      </c>
      <c r="B11" s="18" t="s">
        <v>0</v>
      </c>
      <c r="C11" s="18" t="s">
        <v>1</v>
      </c>
      <c r="D11" s="18" t="s">
        <v>5</v>
      </c>
      <c r="E11" s="18" t="s">
        <v>188</v>
      </c>
      <c r="F11" s="19" t="s">
        <v>189</v>
      </c>
      <c r="G11" s="20" t="s">
        <v>31</v>
      </c>
      <c r="H11" s="19" t="s">
        <v>190</v>
      </c>
      <c r="I11" s="21" t="s">
        <v>191</v>
      </c>
      <c r="J11" s="21" t="s">
        <v>192</v>
      </c>
      <c r="K11" s="18" t="s">
        <v>178</v>
      </c>
      <c r="L11" s="18" t="s">
        <v>179</v>
      </c>
    </row>
    <row r="12" spans="1:23" ht="15.75" thickBot="1">
      <c r="A12" s="33">
        <v>1</v>
      </c>
      <c r="B12" s="33">
        <v>2</v>
      </c>
      <c r="C12" s="33">
        <v>3</v>
      </c>
      <c r="D12" s="33">
        <v>4</v>
      </c>
      <c r="E12" s="33">
        <v>5</v>
      </c>
      <c r="F12" s="33">
        <v>6</v>
      </c>
      <c r="G12" s="33">
        <v>7</v>
      </c>
      <c r="H12" s="33">
        <v>8</v>
      </c>
      <c r="I12" s="33">
        <v>9</v>
      </c>
      <c r="J12" s="33">
        <v>10</v>
      </c>
      <c r="K12" s="33">
        <v>11</v>
      </c>
      <c r="L12" s="146">
        <v>12</v>
      </c>
    </row>
    <row r="13" spans="1:23" ht="30">
      <c r="A13" s="62">
        <v>1</v>
      </c>
      <c r="B13" s="22" t="s">
        <v>81</v>
      </c>
      <c r="C13" s="23" t="s">
        <v>82</v>
      </c>
      <c r="D13" s="63" t="s">
        <v>33</v>
      </c>
      <c r="E13" s="36">
        <v>72</v>
      </c>
      <c r="F13" s="37">
        <v>5.77</v>
      </c>
      <c r="G13" s="64">
        <v>5</v>
      </c>
      <c r="H13" s="65">
        <f>ROUND(F13*1.05,2)</f>
        <v>6.06</v>
      </c>
      <c r="I13" s="38">
        <f>E13*F13</f>
        <v>415.43999999999994</v>
      </c>
      <c r="J13" s="38">
        <f>ROUND(E13*H13,2)</f>
        <v>436.32</v>
      </c>
      <c r="K13" s="114" t="s">
        <v>206</v>
      </c>
      <c r="L13" s="117" t="s">
        <v>204</v>
      </c>
    </row>
    <row r="14" spans="1:23" ht="45">
      <c r="A14" s="32">
        <v>2</v>
      </c>
      <c r="B14" s="15" t="s">
        <v>37</v>
      </c>
      <c r="C14" s="14" t="s">
        <v>142</v>
      </c>
      <c r="D14" s="43" t="s">
        <v>35</v>
      </c>
      <c r="E14" s="35">
        <v>1800</v>
      </c>
      <c r="F14" s="44">
        <v>27.87</v>
      </c>
      <c r="G14" s="64">
        <v>5</v>
      </c>
      <c r="H14" s="65">
        <f>ROUND(F14*1.05,2)</f>
        <v>29.26</v>
      </c>
      <c r="I14" s="38">
        <f>E14*F14</f>
        <v>50166</v>
      </c>
      <c r="J14" s="38">
        <f t="shared" ref="J14:J28" si="0">ROUND(E14*H14,2)</f>
        <v>52668</v>
      </c>
      <c r="K14" s="115" t="s">
        <v>207</v>
      </c>
      <c r="L14" s="147" t="s">
        <v>205</v>
      </c>
    </row>
    <row r="15" spans="1:23" s="7" customFormat="1" ht="30">
      <c r="A15" s="62">
        <v>3</v>
      </c>
      <c r="B15" s="24" t="s">
        <v>83</v>
      </c>
      <c r="C15" s="14" t="s">
        <v>84</v>
      </c>
      <c r="D15" s="43" t="s">
        <v>140</v>
      </c>
      <c r="E15" s="43">
        <v>3000</v>
      </c>
      <c r="F15" s="44">
        <v>1.04</v>
      </c>
      <c r="G15" s="64">
        <v>5</v>
      </c>
      <c r="H15" s="65">
        <f>ROUND(F15*1.05,4)</f>
        <v>1.0920000000000001</v>
      </c>
      <c r="I15" s="38">
        <f>E15*F15</f>
        <v>3120</v>
      </c>
      <c r="J15" s="38">
        <f t="shared" si="0"/>
        <v>3276</v>
      </c>
      <c r="K15" s="115" t="s">
        <v>208</v>
      </c>
      <c r="L15" s="117" t="s">
        <v>203</v>
      </c>
      <c r="M15" s="3"/>
      <c r="N15" s="3"/>
      <c r="O15" s="3"/>
      <c r="P15" s="3"/>
      <c r="Q15" s="3"/>
      <c r="R15" s="3"/>
      <c r="S15" s="3"/>
      <c r="T15" s="3"/>
      <c r="U15" s="3"/>
      <c r="V15" s="3"/>
      <c r="W15" s="3"/>
    </row>
    <row r="16" spans="1:23" ht="30">
      <c r="A16" s="32">
        <v>4</v>
      </c>
      <c r="B16" s="24" t="s">
        <v>38</v>
      </c>
      <c r="C16" s="14" t="s">
        <v>14</v>
      </c>
      <c r="D16" s="35" t="s">
        <v>35</v>
      </c>
      <c r="E16" s="43">
        <v>20000</v>
      </c>
      <c r="F16" s="44">
        <v>0.627</v>
      </c>
      <c r="G16" s="64">
        <v>5</v>
      </c>
      <c r="H16" s="65">
        <f t="shared" ref="H16:H18" si="1">ROUND(F16*1.05,4)</f>
        <v>0.65839999999999999</v>
      </c>
      <c r="I16" s="38">
        <f t="shared" ref="I16:I21" si="2">E16*F16</f>
        <v>12540</v>
      </c>
      <c r="J16" s="38">
        <f t="shared" si="0"/>
        <v>13168</v>
      </c>
      <c r="K16" s="115" t="s">
        <v>209</v>
      </c>
      <c r="L16" s="118" t="s">
        <v>214</v>
      </c>
    </row>
    <row r="17" spans="1:23" ht="30">
      <c r="A17" s="62">
        <v>5</v>
      </c>
      <c r="B17" s="24" t="s">
        <v>38</v>
      </c>
      <c r="C17" s="14" t="s">
        <v>15</v>
      </c>
      <c r="D17" s="35" t="s">
        <v>35</v>
      </c>
      <c r="E17" s="43">
        <v>20000</v>
      </c>
      <c r="F17" s="44">
        <v>1.18</v>
      </c>
      <c r="G17" s="64">
        <v>5</v>
      </c>
      <c r="H17" s="65">
        <f t="shared" si="1"/>
        <v>1.2390000000000001</v>
      </c>
      <c r="I17" s="38">
        <f t="shared" si="2"/>
        <v>23600</v>
      </c>
      <c r="J17" s="38">
        <f t="shared" si="0"/>
        <v>24780</v>
      </c>
      <c r="K17" s="115" t="s">
        <v>210</v>
      </c>
      <c r="L17" s="118" t="s">
        <v>214</v>
      </c>
    </row>
    <row r="18" spans="1:23" ht="30">
      <c r="A18" s="32">
        <v>6</v>
      </c>
      <c r="B18" s="25" t="s">
        <v>85</v>
      </c>
      <c r="C18" s="14" t="s">
        <v>2</v>
      </c>
      <c r="D18" s="35" t="s">
        <v>32</v>
      </c>
      <c r="E18" s="43">
        <v>150</v>
      </c>
      <c r="F18" s="44">
        <v>2.41</v>
      </c>
      <c r="G18" s="67">
        <v>5</v>
      </c>
      <c r="H18" s="65">
        <f t="shared" si="1"/>
        <v>2.5305</v>
      </c>
      <c r="I18" s="45">
        <f t="shared" si="2"/>
        <v>361.5</v>
      </c>
      <c r="J18" s="38">
        <f t="shared" si="0"/>
        <v>379.58</v>
      </c>
      <c r="K18" s="115" t="s">
        <v>213</v>
      </c>
      <c r="L18" s="116" t="s">
        <v>211</v>
      </c>
    </row>
    <row r="19" spans="1:23" s="7" customFormat="1" ht="30">
      <c r="A19" s="62">
        <v>7</v>
      </c>
      <c r="B19" s="25" t="s">
        <v>85</v>
      </c>
      <c r="C19" s="14" t="s">
        <v>24</v>
      </c>
      <c r="D19" s="35" t="s">
        <v>32</v>
      </c>
      <c r="E19" s="43">
        <v>150</v>
      </c>
      <c r="F19" s="44">
        <v>3.07</v>
      </c>
      <c r="G19" s="67">
        <v>5</v>
      </c>
      <c r="H19" s="65">
        <f>ROUND(F19*1.05,2)</f>
        <v>3.22</v>
      </c>
      <c r="I19" s="45">
        <f t="shared" si="2"/>
        <v>460.5</v>
      </c>
      <c r="J19" s="38">
        <f t="shared" si="0"/>
        <v>483</v>
      </c>
      <c r="K19" s="115" t="s">
        <v>212</v>
      </c>
      <c r="L19" s="116" t="s">
        <v>211</v>
      </c>
      <c r="M19" s="3"/>
      <c r="N19" s="3"/>
      <c r="O19" s="3"/>
      <c r="P19" s="3"/>
      <c r="Q19" s="3"/>
      <c r="R19" s="3"/>
      <c r="S19" s="3"/>
      <c r="T19" s="3"/>
      <c r="U19" s="3"/>
      <c r="V19" s="3"/>
      <c r="W19" s="3"/>
    </row>
    <row r="20" spans="1:23" s="7" customFormat="1" ht="45">
      <c r="A20" s="32">
        <v>8</v>
      </c>
      <c r="B20" s="25" t="s">
        <v>186</v>
      </c>
      <c r="C20" s="14" t="s">
        <v>187</v>
      </c>
      <c r="D20" s="35" t="s">
        <v>88</v>
      </c>
      <c r="E20" s="43">
        <v>250</v>
      </c>
      <c r="F20" s="44">
        <v>92.74</v>
      </c>
      <c r="G20" s="67">
        <v>5</v>
      </c>
      <c r="H20" s="66">
        <f>ROUND(F20*1.05,2)</f>
        <v>97.38</v>
      </c>
      <c r="I20" s="45">
        <f t="shared" si="2"/>
        <v>23185</v>
      </c>
      <c r="J20" s="38">
        <f t="shared" si="0"/>
        <v>24345</v>
      </c>
      <c r="K20" s="115" t="s">
        <v>216</v>
      </c>
      <c r="L20" s="116" t="s">
        <v>215</v>
      </c>
      <c r="M20" s="3"/>
      <c r="N20" s="3"/>
      <c r="O20" s="3"/>
      <c r="P20" s="3"/>
      <c r="Q20" s="3"/>
      <c r="R20" s="3"/>
      <c r="S20" s="3"/>
      <c r="T20" s="3"/>
      <c r="U20" s="3"/>
      <c r="V20" s="3"/>
      <c r="W20" s="3"/>
    </row>
    <row r="21" spans="1:23" ht="30">
      <c r="A21" s="62">
        <v>9</v>
      </c>
      <c r="B21" s="25" t="s">
        <v>39</v>
      </c>
      <c r="C21" s="14" t="s">
        <v>25</v>
      </c>
      <c r="D21" s="35" t="s">
        <v>35</v>
      </c>
      <c r="E21" s="43">
        <v>40</v>
      </c>
      <c r="F21" s="68">
        <v>6.33</v>
      </c>
      <c r="G21" s="67">
        <v>5</v>
      </c>
      <c r="H21" s="66">
        <f>ROUND(F21*1.05,2)</f>
        <v>6.65</v>
      </c>
      <c r="I21" s="45">
        <f t="shared" si="2"/>
        <v>253.2</v>
      </c>
      <c r="J21" s="38">
        <f t="shared" si="0"/>
        <v>266</v>
      </c>
      <c r="K21" s="115" t="s">
        <v>218</v>
      </c>
      <c r="L21" s="115" t="s">
        <v>217</v>
      </c>
    </row>
    <row r="22" spans="1:23">
      <c r="A22" s="32">
        <v>10</v>
      </c>
      <c r="B22" s="25" t="s">
        <v>139</v>
      </c>
      <c r="C22" s="14" t="s">
        <v>170</v>
      </c>
      <c r="D22" s="35" t="s">
        <v>35</v>
      </c>
      <c r="E22" s="43">
        <v>20</v>
      </c>
      <c r="F22" s="68">
        <v>378</v>
      </c>
      <c r="G22" s="67">
        <v>5</v>
      </c>
      <c r="H22" s="66">
        <f t="shared" ref="H22:H23" si="3">ROUND(F22*1.05,2)</f>
        <v>396.9</v>
      </c>
      <c r="I22" s="45">
        <f t="shared" ref="I22:I23" si="4">E22*F22</f>
        <v>7560</v>
      </c>
      <c r="J22" s="38">
        <f t="shared" si="0"/>
        <v>7938</v>
      </c>
      <c r="K22" s="15" t="s">
        <v>219</v>
      </c>
      <c r="L22" s="142" t="s">
        <v>203</v>
      </c>
    </row>
    <row r="23" spans="1:23" ht="30">
      <c r="A23" s="62">
        <v>11</v>
      </c>
      <c r="B23" s="15" t="s">
        <v>167</v>
      </c>
      <c r="C23" s="15" t="s">
        <v>169</v>
      </c>
      <c r="D23" s="35" t="s">
        <v>168</v>
      </c>
      <c r="E23" s="69">
        <v>15</v>
      </c>
      <c r="F23" s="70">
        <v>909</v>
      </c>
      <c r="G23" s="49">
        <v>5</v>
      </c>
      <c r="H23" s="66">
        <f t="shared" si="3"/>
        <v>954.45</v>
      </c>
      <c r="I23" s="45">
        <f t="shared" si="4"/>
        <v>13635</v>
      </c>
      <c r="J23" s="38">
        <f t="shared" si="0"/>
        <v>14316.75</v>
      </c>
      <c r="K23" s="15" t="s">
        <v>221</v>
      </c>
      <c r="L23" s="123" t="s">
        <v>220</v>
      </c>
    </row>
    <row r="24" spans="1:23" ht="30">
      <c r="A24" s="32">
        <v>12</v>
      </c>
      <c r="B24" s="15" t="s">
        <v>152</v>
      </c>
      <c r="C24" s="15" t="s">
        <v>9</v>
      </c>
      <c r="D24" s="43" t="s">
        <v>71</v>
      </c>
      <c r="E24" s="43">
        <v>90000</v>
      </c>
      <c r="F24" s="72">
        <v>0.93300000000000005</v>
      </c>
      <c r="G24" s="43">
        <v>5</v>
      </c>
      <c r="H24" s="65">
        <f t="shared" ref="H24" si="5">ROUND(F24*1.05,4)</f>
        <v>0.97970000000000002</v>
      </c>
      <c r="I24" s="45">
        <f t="shared" ref="I24:I25" si="6">E24*F24</f>
        <v>83970</v>
      </c>
      <c r="J24" s="38">
        <f t="shared" si="0"/>
        <v>88173</v>
      </c>
      <c r="K24" s="15" t="s">
        <v>222</v>
      </c>
      <c r="L24" s="142" t="s">
        <v>256</v>
      </c>
    </row>
    <row r="25" spans="1:23" ht="45">
      <c r="A25" s="62">
        <v>13</v>
      </c>
      <c r="B25" s="15" t="s">
        <v>166</v>
      </c>
      <c r="C25" s="15" t="s">
        <v>138</v>
      </c>
      <c r="D25" s="35" t="s">
        <v>35</v>
      </c>
      <c r="E25" s="69">
        <v>1600</v>
      </c>
      <c r="F25" s="70">
        <v>183.22</v>
      </c>
      <c r="G25" s="49">
        <v>5</v>
      </c>
      <c r="H25" s="66">
        <f t="shared" ref="H25" si="7">ROUND(F25*1.05,2)</f>
        <v>192.38</v>
      </c>
      <c r="I25" s="45">
        <f t="shared" si="6"/>
        <v>293152</v>
      </c>
      <c r="J25" s="38">
        <f t="shared" si="0"/>
        <v>307808</v>
      </c>
      <c r="K25" s="15" t="s">
        <v>224</v>
      </c>
      <c r="L25" s="123" t="s">
        <v>223</v>
      </c>
    </row>
    <row r="26" spans="1:23">
      <c r="A26" s="32">
        <v>14</v>
      </c>
      <c r="B26" s="41" t="s">
        <v>79</v>
      </c>
      <c r="C26" s="15" t="s">
        <v>80</v>
      </c>
      <c r="D26" s="43" t="s">
        <v>140</v>
      </c>
      <c r="E26" s="43">
        <v>10</v>
      </c>
      <c r="F26" s="44"/>
      <c r="G26" s="40"/>
      <c r="H26" s="66"/>
      <c r="I26" s="45"/>
      <c r="J26" s="38"/>
      <c r="K26" s="15"/>
      <c r="L26" s="115"/>
    </row>
    <row r="27" spans="1:23">
      <c r="A27" s="62">
        <v>15</v>
      </c>
      <c r="B27" s="15" t="s">
        <v>86</v>
      </c>
      <c r="C27" s="15" t="s">
        <v>87</v>
      </c>
      <c r="D27" s="35" t="s">
        <v>88</v>
      </c>
      <c r="E27" s="43">
        <v>2000</v>
      </c>
      <c r="F27" s="44"/>
      <c r="G27" s="67"/>
      <c r="H27" s="66"/>
      <c r="I27" s="45"/>
      <c r="J27" s="38"/>
      <c r="K27" s="15"/>
      <c r="L27" s="115"/>
    </row>
    <row r="28" spans="1:23" ht="30.75" thickBot="1">
      <c r="A28" s="84">
        <v>16</v>
      </c>
      <c r="B28" s="26" t="s">
        <v>41</v>
      </c>
      <c r="C28" s="27" t="s">
        <v>16</v>
      </c>
      <c r="D28" s="85" t="s">
        <v>33</v>
      </c>
      <c r="E28" s="86">
        <v>20000</v>
      </c>
      <c r="F28" s="87">
        <v>2.64</v>
      </c>
      <c r="G28" s="88">
        <v>5</v>
      </c>
      <c r="H28" s="65">
        <f t="shared" ref="H28" si="8">ROUND(F28*1.05,4)</f>
        <v>2.7719999999999998</v>
      </c>
      <c r="I28" s="45">
        <f t="shared" ref="I28" si="9">E28*F28</f>
        <v>52800</v>
      </c>
      <c r="J28" s="38">
        <f t="shared" si="0"/>
        <v>55440</v>
      </c>
      <c r="K28" s="31" t="s">
        <v>225</v>
      </c>
      <c r="L28" s="118" t="s">
        <v>214</v>
      </c>
    </row>
    <row r="29" spans="1:23">
      <c r="A29" s="103">
        <v>17</v>
      </c>
      <c r="B29" s="93" t="s">
        <v>89</v>
      </c>
      <c r="C29" s="28"/>
      <c r="D29" s="94"/>
      <c r="E29" s="95"/>
      <c r="F29" s="96"/>
      <c r="G29" s="97"/>
      <c r="H29" s="98"/>
      <c r="I29" s="99"/>
      <c r="J29" s="99"/>
      <c r="K29" s="100"/>
      <c r="L29" s="104"/>
    </row>
    <row r="30" spans="1:23">
      <c r="A30" s="32" t="s">
        <v>195</v>
      </c>
      <c r="B30" s="25" t="s">
        <v>41</v>
      </c>
      <c r="C30" s="14" t="s">
        <v>76</v>
      </c>
      <c r="D30" s="35" t="s">
        <v>36</v>
      </c>
      <c r="E30" s="43">
        <v>40000</v>
      </c>
      <c r="F30" s="44"/>
      <c r="G30" s="67"/>
      <c r="H30" s="66"/>
      <c r="I30" s="45"/>
      <c r="J30" s="45"/>
      <c r="K30" s="41"/>
      <c r="L30" s="46"/>
    </row>
    <row r="31" spans="1:23">
      <c r="A31" s="32" t="s">
        <v>196</v>
      </c>
      <c r="B31" s="25" t="s">
        <v>41</v>
      </c>
      <c r="C31" s="14" t="s">
        <v>78</v>
      </c>
      <c r="D31" s="35" t="s">
        <v>36</v>
      </c>
      <c r="E31" s="43">
        <v>28000</v>
      </c>
      <c r="F31" s="44"/>
      <c r="G31" s="67"/>
      <c r="H31" s="66"/>
      <c r="I31" s="45"/>
      <c r="J31" s="45"/>
      <c r="K31" s="41"/>
      <c r="L31" s="46"/>
    </row>
    <row r="32" spans="1:23">
      <c r="A32" s="32" t="s">
        <v>197</v>
      </c>
      <c r="B32" s="25" t="s">
        <v>41</v>
      </c>
      <c r="C32" s="14" t="s">
        <v>77</v>
      </c>
      <c r="D32" s="35" t="s">
        <v>36</v>
      </c>
      <c r="E32" s="43">
        <v>35000</v>
      </c>
      <c r="F32" s="44"/>
      <c r="G32" s="67"/>
      <c r="H32" s="66"/>
      <c r="I32" s="45"/>
      <c r="J32" s="45"/>
      <c r="K32" s="41"/>
      <c r="L32" s="46"/>
    </row>
    <row r="33" spans="1:27" ht="15.75" thickBot="1">
      <c r="A33" s="101"/>
      <c r="B33" s="101"/>
      <c r="C33" s="101"/>
      <c r="D33" s="101"/>
      <c r="E33" s="101"/>
      <c r="F33" s="101"/>
      <c r="G33" s="101"/>
      <c r="H33" s="113" t="s">
        <v>198</v>
      </c>
      <c r="I33" s="101"/>
      <c r="J33" s="101"/>
      <c r="K33" s="101"/>
      <c r="L33" s="101"/>
    </row>
    <row r="34" spans="1:27">
      <c r="A34" s="38"/>
      <c r="B34" s="38"/>
      <c r="C34" s="38"/>
      <c r="D34" s="38"/>
      <c r="E34" s="38"/>
      <c r="F34" s="38"/>
      <c r="G34" s="38"/>
      <c r="H34" s="38"/>
      <c r="I34" s="38"/>
      <c r="J34" s="38"/>
      <c r="K34" s="38"/>
      <c r="L34" s="38"/>
    </row>
    <row r="35" spans="1:27" s="7" customFormat="1" ht="45">
      <c r="A35" s="32">
        <v>18</v>
      </c>
      <c r="B35" s="25" t="s">
        <v>44</v>
      </c>
      <c r="C35" s="73" t="s">
        <v>29</v>
      </c>
      <c r="D35" s="35" t="s">
        <v>35</v>
      </c>
      <c r="E35" s="43">
        <v>2500</v>
      </c>
      <c r="F35" s="44">
        <v>4.88</v>
      </c>
      <c r="G35" s="67">
        <v>5</v>
      </c>
      <c r="H35" s="66">
        <f t="shared" ref="H35" si="10">ROUND(F35*1.05,2)</f>
        <v>5.12</v>
      </c>
      <c r="I35" s="45">
        <f t="shared" ref="I35" si="11">E35*F35</f>
        <v>12200</v>
      </c>
      <c r="J35" s="38">
        <f t="shared" ref="J35:J37" si="12">ROUND(E35*H35,2)</f>
        <v>12800</v>
      </c>
      <c r="K35" s="124" t="s">
        <v>230</v>
      </c>
      <c r="L35" s="116" t="s">
        <v>262</v>
      </c>
      <c r="M35" s="3"/>
      <c r="N35" s="3"/>
      <c r="O35" s="3"/>
      <c r="P35" s="3"/>
      <c r="Q35" s="3"/>
      <c r="R35" s="3"/>
      <c r="S35" s="3"/>
      <c r="T35" s="3"/>
      <c r="U35" s="3"/>
      <c r="V35" s="3"/>
      <c r="W35" s="3"/>
    </row>
    <row r="36" spans="1:27" ht="30">
      <c r="A36" s="32">
        <v>19</v>
      </c>
      <c r="B36" s="74" t="s">
        <v>45</v>
      </c>
      <c r="C36" s="14" t="s">
        <v>17</v>
      </c>
      <c r="D36" s="35" t="s">
        <v>35</v>
      </c>
      <c r="E36" s="43">
        <v>2600</v>
      </c>
      <c r="F36" s="44">
        <v>7.63</v>
      </c>
      <c r="G36" s="67">
        <v>5</v>
      </c>
      <c r="H36" s="66">
        <f t="shared" ref="H36" si="13">ROUND(F36*1.05,2)</f>
        <v>8.01</v>
      </c>
      <c r="I36" s="45">
        <f t="shared" ref="I36" si="14">E36*F36</f>
        <v>19838</v>
      </c>
      <c r="J36" s="38">
        <f t="shared" si="12"/>
        <v>20826</v>
      </c>
      <c r="K36" s="124" t="s">
        <v>232</v>
      </c>
      <c r="L36" s="116" t="s">
        <v>226</v>
      </c>
    </row>
    <row r="37" spans="1:27" ht="30">
      <c r="A37" s="32">
        <v>20</v>
      </c>
      <c r="B37" s="41" t="s">
        <v>72</v>
      </c>
      <c r="C37" s="41" t="s">
        <v>10</v>
      </c>
      <c r="D37" s="43" t="s">
        <v>71</v>
      </c>
      <c r="E37" s="43">
        <v>200</v>
      </c>
      <c r="F37" s="44">
        <v>484.88</v>
      </c>
      <c r="G37" s="67">
        <v>5</v>
      </c>
      <c r="H37" s="66">
        <f t="shared" ref="H37" si="15">ROUND(F37*1.05,2)</f>
        <v>509.12</v>
      </c>
      <c r="I37" s="45">
        <f t="shared" ref="I37" si="16">E37*F37</f>
        <v>96976</v>
      </c>
      <c r="J37" s="38">
        <f t="shared" si="12"/>
        <v>101824</v>
      </c>
      <c r="K37" s="125" t="s">
        <v>231</v>
      </c>
      <c r="L37" s="46" t="s">
        <v>227</v>
      </c>
    </row>
    <row r="38" spans="1:27" s="8" customFormat="1">
      <c r="A38" s="32">
        <v>21</v>
      </c>
      <c r="B38" s="25" t="s">
        <v>48</v>
      </c>
      <c r="C38" s="14" t="s">
        <v>90</v>
      </c>
      <c r="D38" s="35" t="s">
        <v>91</v>
      </c>
      <c r="E38" s="43">
        <v>100</v>
      </c>
      <c r="F38" s="44"/>
      <c r="G38" s="67"/>
      <c r="H38" s="66"/>
      <c r="I38" s="45"/>
      <c r="J38" s="45"/>
      <c r="K38" s="66"/>
      <c r="L38" s="46"/>
      <c r="M38" s="3"/>
      <c r="N38" s="3"/>
      <c r="O38" s="3"/>
      <c r="P38" s="3"/>
      <c r="Q38" s="3"/>
      <c r="R38" s="3"/>
      <c r="S38" s="3"/>
      <c r="T38" s="3"/>
      <c r="U38" s="3"/>
      <c r="V38" s="3"/>
      <c r="W38" s="3"/>
      <c r="X38" s="7"/>
      <c r="Y38" s="7"/>
      <c r="Z38" s="7"/>
      <c r="AA38" s="7"/>
    </row>
    <row r="39" spans="1:27">
      <c r="A39" s="32">
        <v>22</v>
      </c>
      <c r="B39" s="25" t="s">
        <v>48</v>
      </c>
      <c r="C39" s="14" t="s">
        <v>92</v>
      </c>
      <c r="D39" s="35" t="s">
        <v>91</v>
      </c>
      <c r="E39" s="43">
        <v>250</v>
      </c>
      <c r="F39" s="44"/>
      <c r="G39" s="67"/>
      <c r="H39" s="66"/>
      <c r="I39" s="45"/>
      <c r="J39" s="45"/>
      <c r="K39" s="66"/>
      <c r="L39" s="46"/>
      <c r="X39" s="7"/>
      <c r="Y39" s="7"/>
      <c r="Z39" s="7"/>
      <c r="AA39" s="7"/>
    </row>
    <row r="40" spans="1:27" ht="30">
      <c r="A40" s="32">
        <v>23</v>
      </c>
      <c r="B40" s="25" t="s">
        <v>49</v>
      </c>
      <c r="C40" s="14" t="s">
        <v>18</v>
      </c>
      <c r="D40" s="35" t="s">
        <v>33</v>
      </c>
      <c r="E40" s="43">
        <v>3000</v>
      </c>
      <c r="F40" s="44">
        <v>0.317</v>
      </c>
      <c r="G40" s="88">
        <v>5</v>
      </c>
      <c r="H40" s="65">
        <f t="shared" ref="H40" si="17">ROUND(F40*1.05,4)</f>
        <v>0.33289999999999997</v>
      </c>
      <c r="I40" s="45">
        <f t="shared" ref="I40" si="18">E40*F40</f>
        <v>951</v>
      </c>
      <c r="J40" s="38">
        <f t="shared" ref="J40" si="19">ROUND(E40*H40,2)</f>
        <v>998.7</v>
      </c>
      <c r="K40" s="125" t="s">
        <v>233</v>
      </c>
      <c r="L40" s="116" t="s">
        <v>228</v>
      </c>
    </row>
    <row r="41" spans="1:27" ht="45">
      <c r="A41" s="32">
        <v>24</v>
      </c>
      <c r="B41" s="15" t="s">
        <v>93</v>
      </c>
      <c r="C41" s="14" t="s">
        <v>156</v>
      </c>
      <c r="D41" s="43" t="s">
        <v>47</v>
      </c>
      <c r="E41" s="43">
        <v>900</v>
      </c>
      <c r="F41" s="44"/>
      <c r="G41" s="67"/>
      <c r="H41" s="66"/>
      <c r="I41" s="45"/>
      <c r="J41" s="45"/>
      <c r="K41" s="66"/>
      <c r="L41" s="46"/>
    </row>
    <row r="42" spans="1:27" ht="30">
      <c r="A42" s="32">
        <v>25</v>
      </c>
      <c r="B42" s="25" t="s">
        <v>50</v>
      </c>
      <c r="C42" s="14" t="s">
        <v>51</v>
      </c>
      <c r="D42" s="35" t="s">
        <v>40</v>
      </c>
      <c r="E42" s="43">
        <v>4000</v>
      </c>
      <c r="F42" s="44">
        <v>0.53</v>
      </c>
      <c r="G42" s="88">
        <v>5</v>
      </c>
      <c r="H42" s="65">
        <f t="shared" ref="H42" si="20">ROUND(F42*1.05,4)</f>
        <v>0.55649999999999999</v>
      </c>
      <c r="I42" s="45">
        <f t="shared" ref="I42" si="21">E42*F42</f>
        <v>2120</v>
      </c>
      <c r="J42" s="38">
        <f t="shared" ref="J42" si="22">ROUND(E42*H42,2)</f>
        <v>2226</v>
      </c>
      <c r="K42" s="125" t="s">
        <v>234</v>
      </c>
      <c r="L42" s="116" t="s">
        <v>229</v>
      </c>
    </row>
    <row r="43" spans="1:27">
      <c r="A43" s="32">
        <v>26</v>
      </c>
      <c r="B43" s="25" t="s">
        <v>52</v>
      </c>
      <c r="C43" s="14" t="s">
        <v>8</v>
      </c>
      <c r="D43" s="35" t="s">
        <v>32</v>
      </c>
      <c r="E43" s="43">
        <v>1200</v>
      </c>
      <c r="F43" s="44"/>
      <c r="G43" s="67"/>
      <c r="H43" s="66"/>
      <c r="I43" s="45"/>
      <c r="J43" s="45"/>
      <c r="K43" s="66"/>
      <c r="L43" s="46"/>
    </row>
    <row r="44" spans="1:27">
      <c r="A44" s="32">
        <v>27</v>
      </c>
      <c r="B44" s="15" t="s">
        <v>94</v>
      </c>
      <c r="C44" s="15" t="s">
        <v>95</v>
      </c>
      <c r="D44" s="35" t="s">
        <v>35</v>
      </c>
      <c r="E44" s="43">
        <v>20</v>
      </c>
      <c r="F44" s="44"/>
      <c r="G44" s="67"/>
      <c r="H44" s="66"/>
      <c r="I44" s="45"/>
      <c r="J44" s="45"/>
      <c r="K44" s="119"/>
      <c r="L44" s="46"/>
    </row>
    <row r="45" spans="1:27" ht="45">
      <c r="A45" s="32">
        <v>28</v>
      </c>
      <c r="B45" s="25" t="s">
        <v>53</v>
      </c>
      <c r="C45" s="14" t="s">
        <v>11</v>
      </c>
      <c r="D45" s="35" t="s">
        <v>35</v>
      </c>
      <c r="E45" s="43">
        <v>2800</v>
      </c>
      <c r="F45" s="44">
        <v>8.8699999999999992</v>
      </c>
      <c r="G45" s="67">
        <v>5</v>
      </c>
      <c r="H45" s="66">
        <f t="shared" ref="H45" si="23">ROUND(F45*1.05,2)</f>
        <v>9.31</v>
      </c>
      <c r="I45" s="45">
        <f t="shared" ref="I45" si="24">E45*F45</f>
        <v>24835.999999999996</v>
      </c>
      <c r="J45" s="38">
        <f t="shared" ref="J45" si="25">ROUND(E45*H45,2)</f>
        <v>26068</v>
      </c>
      <c r="K45" s="125" t="s">
        <v>235</v>
      </c>
      <c r="L45" s="116" t="s">
        <v>260</v>
      </c>
    </row>
    <row r="46" spans="1:27">
      <c r="A46" s="32">
        <v>29</v>
      </c>
      <c r="B46" s="25" t="s">
        <v>96</v>
      </c>
      <c r="C46" s="14" t="s">
        <v>97</v>
      </c>
      <c r="D46" s="35" t="s">
        <v>32</v>
      </c>
      <c r="E46" s="43">
        <v>420</v>
      </c>
      <c r="F46" s="44"/>
      <c r="G46" s="67"/>
      <c r="H46" s="66"/>
      <c r="I46" s="45"/>
      <c r="J46" s="45"/>
      <c r="K46" s="119"/>
      <c r="L46" s="46"/>
    </row>
    <row r="47" spans="1:27">
      <c r="A47" s="32">
        <v>30</v>
      </c>
      <c r="B47" s="25" t="s">
        <v>54</v>
      </c>
      <c r="C47" s="14" t="s">
        <v>19</v>
      </c>
      <c r="D47" s="35" t="s">
        <v>33</v>
      </c>
      <c r="E47" s="43">
        <v>12000</v>
      </c>
      <c r="F47" s="44"/>
      <c r="G47" s="67"/>
      <c r="H47" s="66"/>
      <c r="I47" s="45"/>
      <c r="J47" s="45"/>
      <c r="K47" s="119"/>
      <c r="L47" s="46"/>
    </row>
    <row r="48" spans="1:27">
      <c r="A48" s="32">
        <v>31</v>
      </c>
      <c r="B48" s="25" t="s">
        <v>55</v>
      </c>
      <c r="C48" s="73" t="s">
        <v>26</v>
      </c>
      <c r="D48" s="75" t="s">
        <v>46</v>
      </c>
      <c r="E48" s="43">
        <v>750</v>
      </c>
      <c r="F48" s="44"/>
      <c r="G48" s="67"/>
      <c r="H48" s="66"/>
      <c r="I48" s="45"/>
      <c r="J48" s="45"/>
      <c r="K48" s="119"/>
      <c r="L48" s="46"/>
    </row>
    <row r="49" spans="1:12">
      <c r="A49" s="32">
        <v>32</v>
      </c>
      <c r="B49" s="41" t="s">
        <v>154</v>
      </c>
      <c r="C49" s="41" t="s">
        <v>155</v>
      </c>
      <c r="D49" s="35" t="s">
        <v>35</v>
      </c>
      <c r="E49" s="69">
        <v>400</v>
      </c>
      <c r="F49" s="70"/>
      <c r="G49" s="49"/>
      <c r="H49" s="48"/>
      <c r="I49" s="71"/>
      <c r="J49" s="71"/>
      <c r="K49" s="120"/>
      <c r="L49" s="46"/>
    </row>
    <row r="50" spans="1:12" ht="45">
      <c r="A50" s="32">
        <v>33</v>
      </c>
      <c r="B50" s="15" t="s">
        <v>56</v>
      </c>
      <c r="C50" s="41" t="s">
        <v>23</v>
      </c>
      <c r="D50" s="43" t="s">
        <v>30</v>
      </c>
      <c r="E50" s="43">
        <v>50</v>
      </c>
      <c r="F50" s="44">
        <v>13.21</v>
      </c>
      <c r="G50" s="67">
        <v>5</v>
      </c>
      <c r="H50" s="66">
        <f t="shared" ref="H50" si="26">ROUND(F50*1.05,2)</f>
        <v>13.87</v>
      </c>
      <c r="I50" s="45">
        <f t="shared" ref="I50:I51" si="27">E50*F50</f>
        <v>660.5</v>
      </c>
      <c r="J50" s="38">
        <f t="shared" ref="J50:J52" si="28">ROUND(E50*H50,2)</f>
        <v>693.5</v>
      </c>
      <c r="K50" s="125" t="s">
        <v>236</v>
      </c>
      <c r="L50" s="141" t="s">
        <v>253</v>
      </c>
    </row>
    <row r="51" spans="1:12" ht="30">
      <c r="A51" s="32">
        <v>34</v>
      </c>
      <c r="B51" s="25" t="s">
        <v>57</v>
      </c>
      <c r="C51" s="73" t="s">
        <v>28</v>
      </c>
      <c r="D51" s="35" t="s">
        <v>32</v>
      </c>
      <c r="E51" s="43">
        <v>2500</v>
      </c>
      <c r="F51" s="44">
        <v>6.88E-2</v>
      </c>
      <c r="G51" s="88">
        <v>5</v>
      </c>
      <c r="H51" s="65">
        <f t="shared" ref="H51" si="29">ROUND(F51*1.05,4)</f>
        <v>7.22E-2</v>
      </c>
      <c r="I51" s="45">
        <f t="shared" si="27"/>
        <v>172</v>
      </c>
      <c r="J51" s="38">
        <f t="shared" si="28"/>
        <v>180.5</v>
      </c>
      <c r="K51" s="125" t="s">
        <v>238</v>
      </c>
      <c r="L51" s="116" t="s">
        <v>237</v>
      </c>
    </row>
    <row r="52" spans="1:12" ht="45">
      <c r="A52" s="32">
        <v>35</v>
      </c>
      <c r="B52" s="25" t="s">
        <v>58</v>
      </c>
      <c r="C52" s="14" t="s">
        <v>159</v>
      </c>
      <c r="D52" s="35" t="s">
        <v>33</v>
      </c>
      <c r="E52" s="43">
        <v>5000</v>
      </c>
      <c r="F52" s="44">
        <v>4.33</v>
      </c>
      <c r="G52" s="67">
        <v>5</v>
      </c>
      <c r="H52" s="66">
        <f t="shared" ref="H52" si="30">ROUND(F52*1.05,2)</f>
        <v>4.55</v>
      </c>
      <c r="I52" s="45">
        <f t="shared" ref="I52" si="31">E52*F52</f>
        <v>21650</v>
      </c>
      <c r="J52" s="38">
        <f t="shared" si="28"/>
        <v>22750</v>
      </c>
      <c r="K52" s="125" t="s">
        <v>239</v>
      </c>
      <c r="L52" s="116" t="s">
        <v>261</v>
      </c>
    </row>
    <row r="53" spans="1:12">
      <c r="A53" s="32">
        <v>36</v>
      </c>
      <c r="B53" s="15" t="s">
        <v>157</v>
      </c>
      <c r="C53" s="15" t="s">
        <v>158</v>
      </c>
      <c r="D53" s="35" t="s">
        <v>32</v>
      </c>
      <c r="E53" s="69">
        <v>54000</v>
      </c>
      <c r="F53" s="72"/>
      <c r="G53" s="67"/>
      <c r="H53" s="76"/>
      <c r="I53" s="45"/>
      <c r="J53" s="77"/>
      <c r="K53" s="121"/>
      <c r="L53" s="46"/>
    </row>
    <row r="54" spans="1:12">
      <c r="A54" s="32">
        <v>37</v>
      </c>
      <c r="B54" s="24" t="s">
        <v>98</v>
      </c>
      <c r="C54" s="42" t="s">
        <v>99</v>
      </c>
      <c r="D54" s="43" t="s">
        <v>40</v>
      </c>
      <c r="E54" s="43">
        <v>300</v>
      </c>
      <c r="F54" s="44"/>
      <c r="G54" s="67"/>
      <c r="H54" s="66"/>
      <c r="I54" s="45"/>
      <c r="J54" s="45"/>
      <c r="K54" s="119"/>
      <c r="L54" s="46"/>
    </row>
    <row r="55" spans="1:12">
      <c r="A55" s="32">
        <v>38</v>
      </c>
      <c r="B55" s="25" t="s">
        <v>59</v>
      </c>
      <c r="C55" s="14" t="s">
        <v>27</v>
      </c>
      <c r="D55" s="35" t="s">
        <v>32</v>
      </c>
      <c r="E55" s="43">
        <v>1000</v>
      </c>
      <c r="F55" s="44"/>
      <c r="G55" s="67"/>
      <c r="H55" s="66"/>
      <c r="I55" s="45"/>
      <c r="J55" s="45"/>
      <c r="K55" s="119"/>
      <c r="L55" s="46"/>
    </row>
    <row r="56" spans="1:12">
      <c r="A56" s="32">
        <v>39</v>
      </c>
      <c r="B56" s="25" t="s">
        <v>100</v>
      </c>
      <c r="C56" s="14" t="s">
        <v>6</v>
      </c>
      <c r="D56" s="35" t="s">
        <v>32</v>
      </c>
      <c r="E56" s="43">
        <v>300</v>
      </c>
      <c r="F56" s="44"/>
      <c r="G56" s="67"/>
      <c r="H56" s="66"/>
      <c r="I56" s="45"/>
      <c r="J56" s="45"/>
      <c r="K56" s="119"/>
      <c r="L56" s="46"/>
    </row>
    <row r="57" spans="1:12" ht="30">
      <c r="A57" s="32">
        <v>40</v>
      </c>
      <c r="B57" s="41" t="s">
        <v>73</v>
      </c>
      <c r="C57" s="41" t="s">
        <v>8</v>
      </c>
      <c r="D57" s="43" t="s">
        <v>32</v>
      </c>
      <c r="E57" s="43">
        <v>3000</v>
      </c>
      <c r="F57" s="44">
        <v>0.16800000000000001</v>
      </c>
      <c r="G57" s="40">
        <v>5</v>
      </c>
      <c r="H57" s="65">
        <f t="shared" ref="H57" si="32">ROUND(F57*1.05,4)</f>
        <v>0.1764</v>
      </c>
      <c r="I57" s="45">
        <f t="shared" ref="I57" si="33">E57*F57</f>
        <v>504.00000000000006</v>
      </c>
      <c r="J57" s="38">
        <f t="shared" ref="J57" si="34">ROUND(E57*H57,2)</f>
        <v>529.20000000000005</v>
      </c>
      <c r="K57" s="125" t="s">
        <v>243</v>
      </c>
      <c r="L57" s="116" t="s">
        <v>254</v>
      </c>
    </row>
    <row r="58" spans="1:12">
      <c r="A58" s="32">
        <v>41</v>
      </c>
      <c r="B58" s="25" t="s">
        <v>101</v>
      </c>
      <c r="C58" s="14" t="s">
        <v>102</v>
      </c>
      <c r="D58" s="35" t="s">
        <v>35</v>
      </c>
      <c r="E58" s="43">
        <v>200</v>
      </c>
      <c r="F58" s="44"/>
      <c r="G58" s="67"/>
      <c r="H58" s="66"/>
      <c r="I58" s="45"/>
      <c r="J58" s="45"/>
      <c r="K58" s="125"/>
      <c r="L58" s="46"/>
    </row>
    <row r="59" spans="1:12">
      <c r="A59" s="32">
        <v>42</v>
      </c>
      <c r="B59" s="25" t="s">
        <v>62</v>
      </c>
      <c r="C59" s="14" t="s">
        <v>3</v>
      </c>
      <c r="D59" s="35" t="s">
        <v>32</v>
      </c>
      <c r="E59" s="43">
        <v>20</v>
      </c>
      <c r="F59" s="44"/>
      <c r="G59" s="67"/>
      <c r="H59" s="66"/>
      <c r="I59" s="45"/>
      <c r="J59" s="45"/>
      <c r="K59" s="125"/>
      <c r="L59" s="46"/>
    </row>
    <row r="60" spans="1:12" ht="30">
      <c r="A60" s="32">
        <v>43</v>
      </c>
      <c r="B60" s="41" t="s">
        <v>74</v>
      </c>
      <c r="C60" s="41" t="s">
        <v>75</v>
      </c>
      <c r="D60" s="43" t="s">
        <v>140</v>
      </c>
      <c r="E60" s="43">
        <v>20</v>
      </c>
      <c r="F60" s="44">
        <v>222</v>
      </c>
      <c r="G60" s="67">
        <v>5</v>
      </c>
      <c r="H60" s="66">
        <f t="shared" ref="H60" si="35">ROUND(F60*1.05,2)</f>
        <v>233.1</v>
      </c>
      <c r="I60" s="45">
        <f t="shared" ref="I60" si="36">E60*F60</f>
        <v>4440</v>
      </c>
      <c r="J60" s="38">
        <f t="shared" ref="J60" si="37">ROUND(E60*H60,2)</f>
        <v>4662</v>
      </c>
      <c r="K60" s="127" t="s">
        <v>242</v>
      </c>
      <c r="L60" s="116" t="s">
        <v>228</v>
      </c>
    </row>
    <row r="61" spans="1:12">
      <c r="A61" s="32">
        <v>44</v>
      </c>
      <c r="B61" s="25" t="s">
        <v>103</v>
      </c>
      <c r="C61" s="14" t="s">
        <v>105</v>
      </c>
      <c r="D61" s="35" t="s">
        <v>33</v>
      </c>
      <c r="E61" s="43">
        <v>120</v>
      </c>
      <c r="F61" s="44"/>
      <c r="G61" s="67"/>
      <c r="H61" s="66"/>
      <c r="I61" s="45"/>
      <c r="J61" s="45"/>
      <c r="K61" s="125"/>
      <c r="L61" s="46"/>
    </row>
    <row r="62" spans="1:12">
      <c r="A62" s="32">
        <v>45</v>
      </c>
      <c r="B62" s="25" t="s">
        <v>103</v>
      </c>
      <c r="C62" s="14" t="s">
        <v>104</v>
      </c>
      <c r="D62" s="35" t="s">
        <v>33</v>
      </c>
      <c r="E62" s="43">
        <v>80</v>
      </c>
      <c r="F62" s="44"/>
      <c r="G62" s="67"/>
      <c r="H62" s="66"/>
      <c r="I62" s="45"/>
      <c r="J62" s="45"/>
      <c r="K62" s="125"/>
      <c r="L62" s="46"/>
    </row>
    <row r="63" spans="1:12" ht="45">
      <c r="A63" s="32">
        <v>46</v>
      </c>
      <c r="B63" s="15" t="s">
        <v>136</v>
      </c>
      <c r="C63" s="15" t="s">
        <v>137</v>
      </c>
      <c r="D63" s="35" t="s">
        <v>40</v>
      </c>
      <c r="E63" s="35">
        <v>1000</v>
      </c>
      <c r="F63" s="44">
        <v>6.88</v>
      </c>
      <c r="G63" s="67">
        <v>5</v>
      </c>
      <c r="H63" s="66">
        <f t="shared" ref="H63" si="38">ROUND(F63*1.05,2)</f>
        <v>7.22</v>
      </c>
      <c r="I63" s="45">
        <f t="shared" ref="I63" si="39">E63*F63</f>
        <v>6880</v>
      </c>
      <c r="J63" s="38">
        <f t="shared" ref="J63" si="40">ROUND(E63*H63,2)</f>
        <v>7220</v>
      </c>
      <c r="K63" s="126" t="s">
        <v>241</v>
      </c>
      <c r="L63" s="46" t="s">
        <v>240</v>
      </c>
    </row>
    <row r="64" spans="1:12" ht="30">
      <c r="A64" s="32">
        <v>47</v>
      </c>
      <c r="B64" s="14" t="s">
        <v>161</v>
      </c>
      <c r="C64" s="14" t="s">
        <v>180</v>
      </c>
      <c r="D64" s="51" t="s">
        <v>32</v>
      </c>
      <c r="E64" s="47">
        <v>4500</v>
      </c>
      <c r="F64" s="50"/>
      <c r="G64" s="43"/>
      <c r="H64" s="50"/>
      <c r="I64" s="45"/>
      <c r="J64" s="45"/>
      <c r="K64" s="122"/>
      <c r="L64" s="46"/>
    </row>
    <row r="65" spans="1:12" ht="30">
      <c r="A65" s="32">
        <v>48</v>
      </c>
      <c r="B65" s="25" t="s">
        <v>64</v>
      </c>
      <c r="C65" s="14" t="s">
        <v>65</v>
      </c>
      <c r="D65" s="35" t="s">
        <v>35</v>
      </c>
      <c r="E65" s="43">
        <v>500</v>
      </c>
      <c r="F65" s="44">
        <v>16.55</v>
      </c>
      <c r="G65" s="67">
        <v>5</v>
      </c>
      <c r="H65" s="66">
        <f t="shared" ref="H65" si="41">ROUND(F65*1.05,2)</f>
        <v>17.38</v>
      </c>
      <c r="I65" s="45">
        <f t="shared" ref="I65" si="42">E65*F65</f>
        <v>8275</v>
      </c>
      <c r="J65" s="38">
        <f t="shared" ref="J65" si="43">ROUND(E65*H65,2)</f>
        <v>8690</v>
      </c>
      <c r="K65" s="127" t="s">
        <v>244</v>
      </c>
      <c r="L65" s="118" t="s">
        <v>255</v>
      </c>
    </row>
    <row r="66" spans="1:12">
      <c r="A66" s="32">
        <v>49</v>
      </c>
      <c r="B66" s="25" t="s">
        <v>64</v>
      </c>
      <c r="C66" s="14" t="s">
        <v>106</v>
      </c>
      <c r="D66" s="35" t="s">
        <v>35</v>
      </c>
      <c r="E66" s="43">
        <v>1200</v>
      </c>
      <c r="F66" s="44"/>
      <c r="G66" s="67"/>
      <c r="H66" s="66"/>
      <c r="I66" s="45"/>
      <c r="J66" s="45"/>
      <c r="K66" s="125"/>
      <c r="L66" s="46"/>
    </row>
    <row r="67" spans="1:12">
      <c r="A67" s="32">
        <v>50</v>
      </c>
      <c r="B67" s="25" t="s">
        <v>107</v>
      </c>
      <c r="C67" s="78" t="s">
        <v>108</v>
      </c>
      <c r="D67" s="35" t="s">
        <v>46</v>
      </c>
      <c r="E67" s="43">
        <v>300</v>
      </c>
      <c r="F67" s="44"/>
      <c r="G67" s="67"/>
      <c r="H67" s="66"/>
      <c r="I67" s="45"/>
      <c r="J67" s="45"/>
      <c r="K67" s="125"/>
      <c r="L67" s="46"/>
    </row>
    <row r="68" spans="1:12">
      <c r="A68" s="32">
        <v>51</v>
      </c>
      <c r="B68" s="24" t="s">
        <v>109</v>
      </c>
      <c r="C68" s="14" t="s">
        <v>110</v>
      </c>
      <c r="D68" s="35" t="s">
        <v>35</v>
      </c>
      <c r="E68" s="43">
        <v>5</v>
      </c>
      <c r="F68" s="44"/>
      <c r="G68" s="67"/>
      <c r="H68" s="66"/>
      <c r="I68" s="45"/>
      <c r="J68" s="45"/>
      <c r="K68" s="125"/>
      <c r="L68" s="46"/>
    </row>
    <row r="69" spans="1:12" ht="45">
      <c r="A69" s="32">
        <v>52</v>
      </c>
      <c r="B69" s="24" t="s">
        <v>111</v>
      </c>
      <c r="C69" s="15" t="s">
        <v>112</v>
      </c>
      <c r="D69" s="35" t="s">
        <v>46</v>
      </c>
      <c r="E69" s="43">
        <v>600</v>
      </c>
      <c r="F69" s="44"/>
      <c r="G69" s="67"/>
      <c r="H69" s="66"/>
      <c r="I69" s="45"/>
      <c r="J69" s="45"/>
      <c r="K69" s="125"/>
      <c r="L69" s="46"/>
    </row>
    <row r="70" spans="1:12" ht="30">
      <c r="A70" s="32">
        <v>53</v>
      </c>
      <c r="B70" s="15" t="s">
        <v>113</v>
      </c>
      <c r="C70" s="15" t="s">
        <v>114</v>
      </c>
      <c r="D70" s="35" t="s">
        <v>115</v>
      </c>
      <c r="E70" s="43">
        <v>100</v>
      </c>
      <c r="F70" s="44"/>
      <c r="G70" s="67"/>
      <c r="H70" s="66"/>
      <c r="I70" s="45"/>
      <c r="J70" s="45"/>
      <c r="K70" s="125"/>
      <c r="L70" s="46"/>
    </row>
    <row r="71" spans="1:12" ht="30">
      <c r="A71" s="32">
        <v>54</v>
      </c>
      <c r="B71" s="25" t="s">
        <v>66</v>
      </c>
      <c r="C71" s="14" t="s">
        <v>21</v>
      </c>
      <c r="D71" s="35" t="s">
        <v>35</v>
      </c>
      <c r="E71" s="43">
        <v>150</v>
      </c>
      <c r="F71" s="44">
        <v>3.77</v>
      </c>
      <c r="G71" s="67">
        <v>5</v>
      </c>
      <c r="H71" s="66">
        <f t="shared" ref="H71:H72" si="44">ROUND(F71*1.05,2)</f>
        <v>3.96</v>
      </c>
      <c r="I71" s="45">
        <f t="shared" ref="I71:I72" si="45">E71*F71</f>
        <v>565.5</v>
      </c>
      <c r="J71" s="38">
        <f t="shared" ref="J71:J73" si="46">ROUND(E71*H71,2)</f>
        <v>594</v>
      </c>
      <c r="K71" s="127" t="s">
        <v>245</v>
      </c>
      <c r="L71" s="142" t="s">
        <v>257</v>
      </c>
    </row>
    <row r="72" spans="1:12" s="144" customFormat="1" ht="32.25" customHeight="1">
      <c r="A72" s="32">
        <v>55</v>
      </c>
      <c r="B72" s="25" t="s">
        <v>66</v>
      </c>
      <c r="C72" s="14" t="s">
        <v>22</v>
      </c>
      <c r="D72" s="35" t="s">
        <v>35</v>
      </c>
      <c r="E72" s="35">
        <v>100</v>
      </c>
      <c r="F72" s="68">
        <v>5.67</v>
      </c>
      <c r="G72" s="67">
        <v>5</v>
      </c>
      <c r="H72" s="66">
        <f t="shared" si="44"/>
        <v>5.95</v>
      </c>
      <c r="I72" s="143">
        <f t="shared" si="45"/>
        <v>567</v>
      </c>
      <c r="J72" s="38">
        <f t="shared" si="46"/>
        <v>595</v>
      </c>
      <c r="K72" s="127" t="s">
        <v>246</v>
      </c>
      <c r="L72" s="142" t="s">
        <v>258</v>
      </c>
    </row>
    <row r="73" spans="1:12" ht="30">
      <c r="A73" s="32">
        <v>56</v>
      </c>
      <c r="B73" s="25" t="s">
        <v>67</v>
      </c>
      <c r="C73" s="14" t="s">
        <v>160</v>
      </c>
      <c r="D73" s="35" t="s">
        <v>35</v>
      </c>
      <c r="E73" s="43">
        <v>100</v>
      </c>
      <c r="F73" s="44">
        <v>14.66</v>
      </c>
      <c r="G73" s="67">
        <v>5</v>
      </c>
      <c r="H73" s="66">
        <f t="shared" ref="H73" si="47">ROUND(F73*1.05,2)</f>
        <v>15.39</v>
      </c>
      <c r="I73" s="45">
        <f t="shared" ref="I73" si="48">E73*F73</f>
        <v>1466</v>
      </c>
      <c r="J73" s="38">
        <f t="shared" si="46"/>
        <v>1539</v>
      </c>
      <c r="K73" s="127" t="s">
        <v>247</v>
      </c>
      <c r="L73" s="142" t="s">
        <v>259</v>
      </c>
    </row>
    <row r="74" spans="1:12">
      <c r="A74" s="32">
        <v>57</v>
      </c>
      <c r="B74" s="25" t="s">
        <v>119</v>
      </c>
      <c r="C74" s="14" t="s">
        <v>120</v>
      </c>
      <c r="D74" s="35" t="s">
        <v>32</v>
      </c>
      <c r="E74" s="43">
        <v>150</v>
      </c>
      <c r="F74" s="44"/>
      <c r="G74" s="67"/>
      <c r="H74" s="66"/>
      <c r="I74" s="45"/>
      <c r="J74" s="45"/>
      <c r="K74" s="125"/>
      <c r="L74" s="46"/>
    </row>
    <row r="75" spans="1:12">
      <c r="A75" s="32">
        <v>58</v>
      </c>
      <c r="B75" s="25" t="s">
        <v>121</v>
      </c>
      <c r="C75" s="14" t="s">
        <v>20</v>
      </c>
      <c r="D75" s="35" t="s">
        <v>32</v>
      </c>
      <c r="E75" s="43">
        <v>360</v>
      </c>
      <c r="F75" s="44"/>
      <c r="G75" s="67"/>
      <c r="H75" s="66"/>
      <c r="I75" s="45"/>
      <c r="J75" s="45"/>
      <c r="K75" s="125"/>
      <c r="L75" s="46"/>
    </row>
    <row r="76" spans="1:12">
      <c r="A76" s="32">
        <v>59</v>
      </c>
      <c r="B76" s="25" t="s">
        <v>122</v>
      </c>
      <c r="C76" s="14" t="s">
        <v>123</v>
      </c>
      <c r="D76" s="35" t="s">
        <v>35</v>
      </c>
      <c r="E76" s="43">
        <v>10</v>
      </c>
      <c r="F76" s="44"/>
      <c r="G76" s="67"/>
      <c r="H76" s="66"/>
      <c r="I76" s="45"/>
      <c r="J76" s="45"/>
      <c r="K76" s="125"/>
      <c r="L76" s="46"/>
    </row>
    <row r="77" spans="1:12" ht="30">
      <c r="A77" s="32">
        <v>60</v>
      </c>
      <c r="B77" s="25" t="s">
        <v>68</v>
      </c>
      <c r="C77" s="14" t="s">
        <v>9</v>
      </c>
      <c r="D77" s="35" t="s">
        <v>35</v>
      </c>
      <c r="E77" s="43">
        <v>1000</v>
      </c>
      <c r="F77" s="44">
        <v>2.88</v>
      </c>
      <c r="G77" s="40">
        <v>5</v>
      </c>
      <c r="H77" s="65">
        <f t="shared" ref="H77" si="49">ROUND(F77*1.05,4)</f>
        <v>3.024</v>
      </c>
      <c r="I77" s="45">
        <f t="shared" ref="I77" si="50">E77*F77</f>
        <v>2880</v>
      </c>
      <c r="J77" s="38">
        <f t="shared" ref="J77" si="51">ROUND(E77*H77,2)</f>
        <v>3024</v>
      </c>
      <c r="K77" s="125" t="s">
        <v>249</v>
      </c>
      <c r="L77" s="116" t="s">
        <v>248</v>
      </c>
    </row>
    <row r="78" spans="1:12" ht="15.75" thickBot="1">
      <c r="A78" s="84">
        <v>61</v>
      </c>
      <c r="B78" s="31" t="s">
        <v>126</v>
      </c>
      <c r="C78" s="31" t="s">
        <v>26</v>
      </c>
      <c r="D78" s="85" t="s">
        <v>46</v>
      </c>
      <c r="E78" s="86">
        <v>900</v>
      </c>
      <c r="F78" s="87"/>
      <c r="G78" s="107"/>
      <c r="H78" s="89"/>
      <c r="I78" s="90"/>
      <c r="J78" s="90"/>
      <c r="K78" s="128"/>
      <c r="L78" s="91"/>
    </row>
    <row r="79" spans="1:12">
      <c r="A79" s="103">
        <v>62</v>
      </c>
      <c r="B79" s="93" t="s">
        <v>185</v>
      </c>
      <c r="C79" s="110"/>
      <c r="D79" s="95"/>
      <c r="E79" s="95"/>
      <c r="F79" s="96"/>
      <c r="G79" s="111"/>
      <c r="H79" s="98"/>
      <c r="I79" s="99"/>
      <c r="J79" s="99"/>
      <c r="K79" s="129"/>
      <c r="L79" s="104"/>
    </row>
    <row r="80" spans="1:12">
      <c r="A80" s="32" t="s">
        <v>199</v>
      </c>
      <c r="B80" s="41" t="s">
        <v>126</v>
      </c>
      <c r="C80" s="41" t="s">
        <v>133</v>
      </c>
      <c r="D80" s="43" t="s">
        <v>32</v>
      </c>
      <c r="E80" s="43">
        <v>6000</v>
      </c>
      <c r="F80" s="50"/>
      <c r="G80" s="43"/>
      <c r="H80" s="66"/>
      <c r="I80" s="45"/>
      <c r="J80" s="45"/>
      <c r="K80" s="130"/>
      <c r="L80" s="46"/>
    </row>
    <row r="81" spans="1:16">
      <c r="A81" s="32" t="s">
        <v>200</v>
      </c>
      <c r="B81" s="41" t="s">
        <v>126</v>
      </c>
      <c r="C81" s="41" t="s">
        <v>134</v>
      </c>
      <c r="D81" s="43" t="s">
        <v>32</v>
      </c>
      <c r="E81" s="43">
        <v>9600</v>
      </c>
      <c r="F81" s="50"/>
      <c r="G81" s="43"/>
      <c r="H81" s="66"/>
      <c r="I81" s="45"/>
      <c r="J81" s="45"/>
      <c r="K81" s="130"/>
      <c r="L81" s="46"/>
    </row>
    <row r="82" spans="1:16">
      <c r="A82" s="32" t="s">
        <v>201</v>
      </c>
      <c r="B82" s="41" t="s">
        <v>126</v>
      </c>
      <c r="C82" s="41" t="s">
        <v>135</v>
      </c>
      <c r="D82" s="43" t="s">
        <v>32</v>
      </c>
      <c r="E82" s="43">
        <v>1200</v>
      </c>
      <c r="F82" s="50"/>
      <c r="G82" s="43"/>
      <c r="H82" s="66"/>
      <c r="I82" s="45"/>
      <c r="J82" s="45"/>
      <c r="K82" s="130"/>
      <c r="L82" s="46"/>
    </row>
    <row r="83" spans="1:16" ht="15.75" thickBot="1">
      <c r="A83" s="105"/>
      <c r="B83" s="102"/>
      <c r="C83" s="102"/>
      <c r="D83" s="112"/>
      <c r="E83" s="139" t="s">
        <v>202</v>
      </c>
      <c r="F83" s="139"/>
      <c r="G83" s="139"/>
      <c r="H83" s="139"/>
      <c r="I83" s="101"/>
      <c r="J83" s="101"/>
      <c r="K83" s="131"/>
      <c r="L83" s="106"/>
    </row>
    <row r="84" spans="1:16">
      <c r="A84" s="62"/>
      <c r="B84" s="92"/>
      <c r="C84" s="92"/>
      <c r="D84" s="92"/>
      <c r="E84" s="36"/>
      <c r="F84" s="108"/>
      <c r="G84" s="109"/>
      <c r="H84" s="65"/>
      <c r="I84" s="38"/>
      <c r="J84" s="38"/>
      <c r="K84" s="132"/>
      <c r="L84" s="39"/>
    </row>
    <row r="85" spans="1:16">
      <c r="A85" s="32">
        <v>63</v>
      </c>
      <c r="B85" s="41" t="s">
        <v>153</v>
      </c>
      <c r="C85" s="41" t="s">
        <v>12</v>
      </c>
      <c r="D85" s="43" t="s">
        <v>32</v>
      </c>
      <c r="E85" s="35">
        <v>9000</v>
      </c>
      <c r="F85" s="50"/>
      <c r="G85" s="43"/>
      <c r="H85" s="50"/>
      <c r="I85" s="52"/>
      <c r="J85" s="52"/>
      <c r="K85" s="130"/>
      <c r="L85" s="46"/>
    </row>
    <row r="86" spans="1:16" ht="45">
      <c r="A86" s="32">
        <v>64</v>
      </c>
      <c r="B86" s="41" t="s">
        <v>141</v>
      </c>
      <c r="C86" s="41" t="s">
        <v>9</v>
      </c>
      <c r="D86" s="43" t="s">
        <v>140</v>
      </c>
      <c r="E86" s="43">
        <v>3000</v>
      </c>
      <c r="F86" s="50">
        <v>1.78</v>
      </c>
      <c r="G86" s="40">
        <v>5</v>
      </c>
      <c r="H86" s="65">
        <f t="shared" ref="H86" si="52">ROUND(F86*1.05,4)</f>
        <v>1.869</v>
      </c>
      <c r="I86" s="45">
        <f t="shared" ref="I86" si="53">E86*F86</f>
        <v>5340</v>
      </c>
      <c r="J86" s="38">
        <f t="shared" ref="J86" si="54">ROUND(E86*H86,2)</f>
        <v>5607</v>
      </c>
      <c r="K86" s="136" t="s">
        <v>250</v>
      </c>
      <c r="L86" s="116" t="s">
        <v>263</v>
      </c>
    </row>
    <row r="87" spans="1:16">
      <c r="A87" s="32">
        <v>65</v>
      </c>
      <c r="B87" s="25" t="s">
        <v>128</v>
      </c>
      <c r="C87" s="14" t="s">
        <v>129</v>
      </c>
      <c r="D87" s="43" t="s">
        <v>140</v>
      </c>
      <c r="E87" s="43">
        <v>240</v>
      </c>
      <c r="F87" s="79"/>
      <c r="G87" s="67"/>
      <c r="H87" s="66"/>
      <c r="I87" s="45"/>
      <c r="J87" s="45"/>
      <c r="K87" s="125"/>
      <c r="L87" s="46"/>
    </row>
    <row r="88" spans="1:16">
      <c r="A88" s="32">
        <v>66</v>
      </c>
      <c r="B88" s="25" t="s">
        <v>69</v>
      </c>
      <c r="C88" s="14" t="s">
        <v>70</v>
      </c>
      <c r="D88" s="43" t="s">
        <v>140</v>
      </c>
      <c r="E88" s="43">
        <v>60</v>
      </c>
      <c r="F88" s="44"/>
      <c r="G88" s="67"/>
      <c r="H88" s="66"/>
      <c r="I88" s="45"/>
      <c r="J88" s="45"/>
      <c r="K88" s="125"/>
      <c r="L88" s="46"/>
    </row>
    <row r="89" spans="1:16" ht="30">
      <c r="A89" s="32">
        <v>67</v>
      </c>
      <c r="B89" s="24" t="s">
        <v>131</v>
      </c>
      <c r="C89" s="14" t="s">
        <v>132</v>
      </c>
      <c r="D89" s="69" t="s">
        <v>35</v>
      </c>
      <c r="E89" s="43">
        <v>8</v>
      </c>
      <c r="F89" s="44"/>
      <c r="G89" s="67">
        <v>0</v>
      </c>
      <c r="H89" s="66"/>
      <c r="I89" s="45"/>
      <c r="J89" s="45"/>
      <c r="K89" s="125"/>
      <c r="L89" s="46"/>
    </row>
    <row r="90" spans="1:16">
      <c r="A90" s="32"/>
      <c r="B90" s="24"/>
      <c r="C90" s="14"/>
      <c r="D90" s="69"/>
      <c r="E90" s="43"/>
      <c r="F90" s="44"/>
      <c r="G90" s="67"/>
      <c r="H90" s="66"/>
      <c r="I90" s="45"/>
      <c r="J90" s="45"/>
      <c r="K90" s="125"/>
      <c r="L90" s="46"/>
    </row>
    <row r="91" spans="1:16">
      <c r="A91" s="32"/>
      <c r="B91" s="53" t="s">
        <v>171</v>
      </c>
      <c r="C91" s="41"/>
      <c r="D91" s="41"/>
      <c r="E91" s="41"/>
      <c r="F91" s="41"/>
      <c r="G91" s="41"/>
      <c r="H91" s="41"/>
      <c r="I91" s="41"/>
      <c r="J91" s="41"/>
      <c r="K91" s="133"/>
      <c r="L91" s="46"/>
    </row>
    <row r="92" spans="1:16">
      <c r="A92" s="32">
        <v>68</v>
      </c>
      <c r="B92" s="25" t="s">
        <v>34</v>
      </c>
      <c r="C92" s="14" t="s">
        <v>13</v>
      </c>
      <c r="D92" s="35" t="s">
        <v>32</v>
      </c>
      <c r="E92" s="43">
        <v>8000</v>
      </c>
      <c r="F92" s="44"/>
      <c r="G92" s="67">
        <v>21</v>
      </c>
      <c r="H92" s="66"/>
      <c r="I92" s="45"/>
      <c r="J92" s="45"/>
      <c r="K92" s="125"/>
      <c r="L92" s="46"/>
    </row>
    <row r="93" spans="1:16" ht="30">
      <c r="A93" s="32">
        <v>69</v>
      </c>
      <c r="B93" s="24" t="s">
        <v>42</v>
      </c>
      <c r="C93" s="14" t="s">
        <v>183</v>
      </c>
      <c r="D93" s="35" t="s">
        <v>43</v>
      </c>
      <c r="E93" s="43">
        <v>240</v>
      </c>
      <c r="F93" s="44"/>
      <c r="G93" s="67">
        <v>21</v>
      </c>
      <c r="H93" s="66"/>
      <c r="I93" s="45"/>
      <c r="J93" s="45"/>
      <c r="K93" s="125"/>
      <c r="L93" s="46"/>
    </row>
    <row r="94" spans="1:16" ht="30">
      <c r="A94" s="32">
        <v>70</v>
      </c>
      <c r="B94" s="15" t="s">
        <v>164</v>
      </c>
      <c r="C94" s="15" t="s">
        <v>165</v>
      </c>
      <c r="D94" s="35" t="s">
        <v>88</v>
      </c>
      <c r="E94" s="35">
        <v>210</v>
      </c>
      <c r="F94" s="68"/>
      <c r="G94" s="43">
        <v>21</v>
      </c>
      <c r="H94" s="43"/>
      <c r="I94" s="80"/>
      <c r="J94" s="81"/>
      <c r="K94" s="133"/>
      <c r="L94" s="55"/>
      <c r="M94" s="11"/>
      <c r="N94" s="12"/>
      <c r="O94" s="13"/>
      <c r="P94" s="12"/>
    </row>
    <row r="95" spans="1:16" ht="45" customHeight="1">
      <c r="A95" s="32">
        <v>71</v>
      </c>
      <c r="B95" s="82" t="s">
        <v>143</v>
      </c>
      <c r="C95" s="83" t="s">
        <v>149</v>
      </c>
      <c r="D95" s="43" t="s">
        <v>36</v>
      </c>
      <c r="E95" s="43">
        <v>6250</v>
      </c>
      <c r="F95" s="50"/>
      <c r="G95" s="47">
        <v>21</v>
      </c>
      <c r="H95" s="76"/>
      <c r="I95" s="45"/>
      <c r="J95" s="45"/>
      <c r="K95" s="134"/>
      <c r="L95" s="46"/>
    </row>
    <row r="96" spans="1:16" ht="60" customHeight="1">
      <c r="A96" s="32">
        <v>72</v>
      </c>
      <c r="B96" s="24" t="s">
        <v>7</v>
      </c>
      <c r="C96" s="14" t="s">
        <v>61</v>
      </c>
      <c r="D96" s="35" t="s">
        <v>36</v>
      </c>
      <c r="E96" s="43">
        <v>75000</v>
      </c>
      <c r="F96" s="44">
        <v>7.2800000000000004E-2</v>
      </c>
      <c r="G96" s="56">
        <v>21</v>
      </c>
      <c r="H96" s="65">
        <f>ROUND(F96*1.21,4)</f>
        <v>8.8099999999999998E-2</v>
      </c>
      <c r="I96" s="45">
        <f>E96*F96</f>
        <v>5460</v>
      </c>
      <c r="J96" s="38">
        <f t="shared" ref="J96:J97" si="55">ROUND(E96*H96,2)</f>
        <v>6607.5</v>
      </c>
      <c r="K96" s="127" t="s">
        <v>251</v>
      </c>
      <c r="L96" s="46" t="s">
        <v>264</v>
      </c>
    </row>
    <row r="97" spans="1:16" ht="30">
      <c r="A97" s="32">
        <v>73</v>
      </c>
      <c r="B97" s="15" t="s">
        <v>150</v>
      </c>
      <c r="C97" s="15" t="s">
        <v>151</v>
      </c>
      <c r="D97" s="35" t="s">
        <v>40</v>
      </c>
      <c r="E97" s="43">
        <v>6000</v>
      </c>
      <c r="F97" s="44">
        <v>0.88</v>
      </c>
      <c r="G97" s="32">
        <v>21</v>
      </c>
      <c r="H97" s="65">
        <f>ROUND(F97*1.21,4)</f>
        <v>1.0648</v>
      </c>
      <c r="I97" s="45">
        <f>E97*F97</f>
        <v>5280</v>
      </c>
      <c r="J97" s="38">
        <f t="shared" si="55"/>
        <v>6388.8</v>
      </c>
      <c r="K97" s="127" t="s">
        <v>252</v>
      </c>
      <c r="L97" s="46" t="s">
        <v>264</v>
      </c>
    </row>
    <row r="98" spans="1:16" ht="30">
      <c r="A98" s="32">
        <v>74</v>
      </c>
      <c r="B98" s="25" t="s">
        <v>63</v>
      </c>
      <c r="C98" s="14" t="s">
        <v>24</v>
      </c>
      <c r="D98" s="35" t="s">
        <v>32</v>
      </c>
      <c r="E98" s="43">
        <v>1600</v>
      </c>
      <c r="F98" s="44"/>
      <c r="G98" s="56">
        <v>21</v>
      </c>
      <c r="H98" s="66"/>
      <c r="I98" s="45"/>
      <c r="J98" s="45"/>
      <c r="K98" s="145"/>
      <c r="L98" s="55"/>
      <c r="M98" s="11"/>
      <c r="N98" s="12"/>
      <c r="O98" s="13"/>
      <c r="P98" s="12"/>
    </row>
    <row r="99" spans="1:16" ht="30">
      <c r="A99" s="32">
        <v>75</v>
      </c>
      <c r="B99" s="15" t="s">
        <v>162</v>
      </c>
      <c r="C99" s="41" t="s">
        <v>163</v>
      </c>
      <c r="D99" s="35" t="s">
        <v>40</v>
      </c>
      <c r="E99" s="43">
        <v>10000</v>
      </c>
      <c r="F99" s="57"/>
      <c r="G99" s="32">
        <v>21</v>
      </c>
      <c r="H99" s="66"/>
      <c r="I99" s="45"/>
      <c r="J99" s="45"/>
      <c r="K99" s="135"/>
      <c r="L99" s="55"/>
      <c r="M99" s="11"/>
      <c r="N99" s="12"/>
      <c r="O99" s="13"/>
      <c r="P99" s="12"/>
    </row>
    <row r="100" spans="1:16">
      <c r="A100" s="32">
        <v>76</v>
      </c>
      <c r="B100" s="25" t="s">
        <v>116</v>
      </c>
      <c r="C100" s="14" t="s">
        <v>184</v>
      </c>
      <c r="D100" s="35" t="s">
        <v>40</v>
      </c>
      <c r="E100" s="43">
        <v>400</v>
      </c>
      <c r="F100" s="44"/>
      <c r="G100" s="56">
        <v>21</v>
      </c>
      <c r="H100" s="66"/>
      <c r="I100" s="45"/>
      <c r="J100" s="45"/>
      <c r="K100" s="135"/>
      <c r="L100" s="55"/>
      <c r="M100" s="11"/>
      <c r="N100" s="12"/>
      <c r="O100" s="13"/>
      <c r="P100" s="12"/>
    </row>
    <row r="101" spans="1:16" ht="60">
      <c r="A101" s="32">
        <v>77</v>
      </c>
      <c r="B101" s="14" t="s">
        <v>146</v>
      </c>
      <c r="C101" s="15" t="s">
        <v>147</v>
      </c>
      <c r="D101" s="43" t="s">
        <v>88</v>
      </c>
      <c r="E101" s="43">
        <v>10</v>
      </c>
      <c r="F101" s="50"/>
      <c r="G101" s="47">
        <v>21</v>
      </c>
      <c r="H101" s="76"/>
      <c r="I101" s="45"/>
      <c r="J101" s="45"/>
      <c r="K101" s="135"/>
      <c r="L101" s="55"/>
      <c r="M101" s="11"/>
      <c r="N101" s="12"/>
      <c r="O101" s="13"/>
      <c r="P101" s="12"/>
    </row>
    <row r="102" spans="1:16" ht="75">
      <c r="A102" s="32">
        <v>78</v>
      </c>
      <c r="B102" s="14" t="s">
        <v>146</v>
      </c>
      <c r="C102" s="14" t="s">
        <v>148</v>
      </c>
      <c r="D102" s="43" t="s">
        <v>60</v>
      </c>
      <c r="E102" s="43">
        <v>300</v>
      </c>
      <c r="F102" s="50"/>
      <c r="G102" s="43">
        <v>21</v>
      </c>
      <c r="H102" s="76"/>
      <c r="I102" s="45"/>
      <c r="J102" s="45"/>
      <c r="K102" s="135"/>
      <c r="L102" s="55"/>
      <c r="M102" s="11"/>
      <c r="N102" s="12"/>
      <c r="O102" s="13"/>
      <c r="P102" s="12"/>
    </row>
    <row r="103" spans="1:16" ht="45">
      <c r="A103" s="32">
        <v>79</v>
      </c>
      <c r="B103" s="24" t="s">
        <v>117</v>
      </c>
      <c r="C103" s="14" t="s">
        <v>118</v>
      </c>
      <c r="D103" s="35" t="s">
        <v>46</v>
      </c>
      <c r="E103" s="43">
        <v>40000</v>
      </c>
      <c r="F103" s="44"/>
      <c r="G103" s="32">
        <v>21</v>
      </c>
      <c r="H103" s="66"/>
      <c r="I103" s="45"/>
      <c r="J103" s="45"/>
      <c r="K103" s="135"/>
      <c r="L103" s="55"/>
      <c r="M103" s="11"/>
      <c r="N103" s="12"/>
      <c r="O103" s="13"/>
      <c r="P103" s="12"/>
    </row>
    <row r="104" spans="1:16" ht="150">
      <c r="A104" s="32">
        <v>80</v>
      </c>
      <c r="B104" s="14" t="s">
        <v>144</v>
      </c>
      <c r="C104" s="14" t="s">
        <v>145</v>
      </c>
      <c r="D104" s="43" t="s">
        <v>88</v>
      </c>
      <c r="E104" s="43">
        <v>60</v>
      </c>
      <c r="F104" s="50"/>
      <c r="G104" s="43">
        <v>21</v>
      </c>
      <c r="H104" s="76"/>
      <c r="I104" s="45"/>
      <c r="J104" s="45"/>
      <c r="K104" s="135"/>
      <c r="L104" s="55"/>
      <c r="M104" s="11"/>
      <c r="N104" s="12"/>
      <c r="O104" s="13"/>
      <c r="P104" s="12"/>
    </row>
    <row r="105" spans="1:16">
      <c r="A105" s="32">
        <v>81</v>
      </c>
      <c r="B105" s="15" t="s">
        <v>124</v>
      </c>
      <c r="C105" s="15" t="s">
        <v>125</v>
      </c>
      <c r="D105" s="43" t="s">
        <v>40</v>
      </c>
      <c r="E105" s="43">
        <v>1000</v>
      </c>
      <c r="F105" s="44"/>
      <c r="G105" s="56">
        <v>21</v>
      </c>
      <c r="H105" s="66"/>
      <c r="I105" s="45"/>
      <c r="J105" s="45"/>
      <c r="K105" s="54"/>
      <c r="L105" s="55"/>
      <c r="M105" s="11"/>
      <c r="N105" s="12"/>
      <c r="O105" s="13"/>
      <c r="P105" s="12"/>
    </row>
    <row r="106" spans="1:16">
      <c r="A106" s="32">
        <v>82</v>
      </c>
      <c r="B106" s="25" t="s">
        <v>127</v>
      </c>
      <c r="C106" s="14" t="s">
        <v>182</v>
      </c>
      <c r="D106" s="35" t="s">
        <v>40</v>
      </c>
      <c r="E106" s="43">
        <v>150</v>
      </c>
      <c r="F106" s="44"/>
      <c r="G106" s="56">
        <v>21</v>
      </c>
      <c r="H106" s="66"/>
      <c r="I106" s="45"/>
      <c r="J106" s="45"/>
      <c r="K106" s="54"/>
      <c r="L106" s="55"/>
      <c r="M106" s="11"/>
      <c r="N106" s="12"/>
      <c r="O106" s="13"/>
      <c r="P106" s="12"/>
    </row>
    <row r="107" spans="1:16">
      <c r="A107" s="32">
        <v>83</v>
      </c>
      <c r="B107" s="25" t="s">
        <v>130</v>
      </c>
      <c r="C107" s="14" t="s">
        <v>181</v>
      </c>
      <c r="D107" s="35" t="s">
        <v>40</v>
      </c>
      <c r="E107" s="43">
        <v>7500</v>
      </c>
      <c r="F107" s="57"/>
      <c r="G107" s="32">
        <v>21</v>
      </c>
      <c r="H107" s="66"/>
      <c r="I107" s="45"/>
      <c r="J107" s="45"/>
      <c r="K107" s="54"/>
      <c r="L107" s="55"/>
      <c r="M107" s="11"/>
      <c r="N107" s="12"/>
      <c r="O107" s="13"/>
      <c r="P107" s="12"/>
    </row>
    <row r="108" spans="1:16">
      <c r="A108" s="16"/>
      <c r="B108" s="16"/>
      <c r="C108" s="16"/>
      <c r="D108" s="16"/>
      <c r="E108" s="58"/>
      <c r="F108" s="59"/>
      <c r="G108" s="60"/>
      <c r="H108" s="150" t="s">
        <v>265</v>
      </c>
      <c r="I108" s="148">
        <f>SUM(I13:I107)</f>
        <v>786279.64</v>
      </c>
      <c r="J108" s="149">
        <f>SUM(J13:J107)</f>
        <v>827300.85</v>
      </c>
      <c r="K108" s="61"/>
      <c r="L108" s="61"/>
    </row>
    <row r="110" spans="1:16">
      <c r="H110" s="29"/>
      <c r="I110" s="30"/>
      <c r="J110" s="30"/>
    </row>
  </sheetData>
  <mergeCells count="8">
    <mergeCell ref="A8:L8"/>
    <mergeCell ref="A9:L9"/>
    <mergeCell ref="E83:H83"/>
    <mergeCell ref="A2:L2"/>
    <mergeCell ref="A3:L3"/>
    <mergeCell ref="A5:L5"/>
    <mergeCell ref="A6:L6"/>
    <mergeCell ref="A7:L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Specifikacija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programuSK</dc:creator>
  <cp:lastModifiedBy>Aurimas</cp:lastModifiedBy>
  <cp:lastPrinted>2019-10-11T04:45:53Z</cp:lastPrinted>
  <dcterms:created xsi:type="dcterms:W3CDTF">2011-11-08T08:18:48Z</dcterms:created>
  <dcterms:modified xsi:type="dcterms:W3CDTF">2022-05-30T11:20:53Z</dcterms:modified>
</cp:coreProperties>
</file>